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firstSheet="1" activeTab="1"/>
  </bookViews>
  <sheets>
    <sheet name="Тр1м ЖЕН ПЕЧАТЬ" sheetId="1" r:id="rId1"/>
    <sheet name="men 1m" sheetId="2" r:id="rId2"/>
  </sheets>
  <definedNames>
    <definedName name="Excel_BuiltIn__FilterDatabase_1" localSheetId="1">#REF!</definedName>
    <definedName name="Excel_BuiltIn__FilterDatabase_1" localSheetId="0">#REF!</definedName>
    <definedName name="Excel_BuiltIn__FilterDatabase_1">#REF!</definedName>
    <definedName name="Excel_BuiltIn_Print_Area_21">#REF!</definedName>
    <definedName name="Excel_BuiltIn_Print_Area_3" localSheetId="0">'Тр1м ЖЕН ПЕЧАТЬ'!$A$1:$Q$58</definedName>
    <definedName name="Excel_BuiltIn_Print_Area_3">#REF!</definedName>
    <definedName name="Excel_BuiltIn_Print_Area_31">#REF!</definedName>
    <definedName name="Excel_BuiltIn_Print_Titles_2" localSheetId="1">#REF!</definedName>
    <definedName name="Excel_BuiltIn_Print_Titles_2" localSheetId="0">#REF!</definedName>
    <definedName name="Excel_BuiltIn_Print_Titles_2">#REF!</definedName>
    <definedName name="Excel_BuiltIn_Print_Titles_3" localSheetId="1">#REF!</definedName>
    <definedName name="Excel_BuiltIn_Print_Titles_3" localSheetId="0">#REF!</definedName>
    <definedName name="Excel_BuiltIn_Print_Titles_3">#REF!</definedName>
    <definedName name="Excel_BuiltIn_Print_Titles_4" localSheetId="1">'men 1m'!#REF!</definedName>
    <definedName name="Excel_BuiltIn_Print_Titles_4" localSheetId="0">#REF!</definedName>
    <definedName name="Excel_BuiltIn_Print_Titles_4">#REF!</definedName>
    <definedName name="Excel_BuiltIn_Print_Titles_5" localSheetId="1">#REF!</definedName>
    <definedName name="Excel_BuiltIn_Print_Titles_5" localSheetId="0">'Тр1м ЖЕН ПЕЧАТЬ'!#REF!</definedName>
    <definedName name="Excel_BuiltIn_Print_Titles_5">#REF!</definedName>
    <definedName name="_xlnm.Print_Area" localSheetId="1">'men 1m'!$A$1:$R$153</definedName>
  </definedNames>
  <calcPr fullCalcOnLoad="1"/>
</workbook>
</file>

<file path=xl/sharedStrings.xml><?xml version="1.0" encoding="utf-8"?>
<sst xmlns="http://schemas.openxmlformats.org/spreadsheetml/2006/main" count="244" uniqueCount="84">
  <si>
    <t>прыжок</t>
  </si>
  <si>
    <t>К.Т.</t>
  </si>
  <si>
    <t>судьи</t>
  </si>
  <si>
    <t>Выпол.</t>
  </si>
  <si>
    <t>Тренер</t>
  </si>
  <si>
    <t>Место</t>
  </si>
  <si>
    <t>Ф.И.</t>
  </si>
  <si>
    <t>Результат</t>
  </si>
  <si>
    <t>разряд</t>
  </si>
  <si>
    <t>КМС</t>
  </si>
  <si>
    <t>105В</t>
  </si>
  <si>
    <t>405С</t>
  </si>
  <si>
    <t>205С</t>
  </si>
  <si>
    <t>305С</t>
  </si>
  <si>
    <t>кэт</t>
  </si>
  <si>
    <t>5132Д</t>
  </si>
  <si>
    <t>ТРАМПЛИН 1 МЕТР</t>
  </si>
  <si>
    <t>ЖЕНЩИНЫ</t>
  </si>
  <si>
    <t>МУЖЧИНЫ</t>
  </si>
  <si>
    <t>Белов Роман,2002г.р., КМС, КСДЮСШОР по ВВС "Невская волна"</t>
  </si>
  <si>
    <t>Егоров Ю.Н.</t>
  </si>
  <si>
    <t>Леонтьевыская С.С., Иванова С.И.</t>
  </si>
  <si>
    <t>Ольшевская Е.З.</t>
  </si>
  <si>
    <t>Герасёв Михаил,2002г.р., I р., КСДЮСШОР по ВВС "Невская волна"</t>
  </si>
  <si>
    <t>Самушенков Алексей, 1989, МС</t>
  </si>
  <si>
    <t>Некрасов Михаил, 1997 г.р., МС, КОР-1</t>
  </si>
  <si>
    <t>Данюков Р.В.</t>
  </si>
  <si>
    <t>Данилов Артём, 1998 г.р., МС, СДЮШОР по ВВС "Экран"- "ИЖОРЕЦ"</t>
  </si>
  <si>
    <t>Менгден Т.В., Широкова Т.В.</t>
  </si>
  <si>
    <t>Бабешкин Вадим, 1987, МС</t>
  </si>
  <si>
    <t>Лебедев Александр, 2000 г.р.КМС., КСДЮСШОР по ВВС "Невская волна"</t>
  </si>
  <si>
    <t>Ушков Василий, 2002г.р., I р., КСДЮСШОР по ВВС "Невская волна"</t>
  </si>
  <si>
    <t>Елизаров Глеб, 2003 г.р., I р., КСДЮСШОР по ВВС "Невская волна"</t>
  </si>
  <si>
    <t>Печковская Г.И., Миляев К.С.</t>
  </si>
  <si>
    <t>Печковская Г.И., Леонтьевская С.С.</t>
  </si>
  <si>
    <t>Яшин Александр, 2001 г.р., КМС, КСДЮСШОР по ВВС "Невская волна"</t>
  </si>
  <si>
    <t>Печковский Семён, 1994 г.р., МС, КСДЮСШОР по ВВС "Невская волна"</t>
  </si>
  <si>
    <t>Проничкин Никита, 2001 г.р., КМС, КСДЮСШОР по ВВС "Невская волна"</t>
  </si>
  <si>
    <t>Леонтьевская С.С., Иванова С.И.</t>
  </si>
  <si>
    <t>Белов Дмитрий, 2001 г.р., КМС, КСДЮСШОР по ВВС "Невская волна"</t>
  </si>
  <si>
    <t>Дмитриев Павел, 1999 г.р., КМС, КСДЮСШОР по ВВС "Невская волна"</t>
  </si>
  <si>
    <t>104B</t>
  </si>
  <si>
    <t>403C</t>
  </si>
  <si>
    <t>203C</t>
  </si>
  <si>
    <t>303C</t>
  </si>
  <si>
    <t>5231D</t>
  </si>
  <si>
    <t>401B</t>
  </si>
  <si>
    <t>403B</t>
  </si>
  <si>
    <t>105C</t>
  </si>
  <si>
    <t>5132D</t>
  </si>
  <si>
    <t>203B</t>
  </si>
  <si>
    <t>5225D</t>
  </si>
  <si>
    <t>5124D</t>
  </si>
  <si>
    <t>105B</t>
  </si>
  <si>
    <t>107C</t>
  </si>
  <si>
    <t>405C</t>
  </si>
  <si>
    <t>205C</t>
  </si>
  <si>
    <t>305C</t>
  </si>
  <si>
    <t>5136D</t>
  </si>
  <si>
    <t>5134D</t>
  </si>
  <si>
    <t>5333D</t>
  </si>
  <si>
    <t>5233D</t>
  </si>
  <si>
    <t>301B</t>
  </si>
  <si>
    <t>103B</t>
  </si>
  <si>
    <t>104C</t>
  </si>
  <si>
    <t>5122D</t>
  </si>
  <si>
    <t>5223D</t>
  </si>
  <si>
    <t>Данюкова С.О., Данюков Р.В.</t>
  </si>
  <si>
    <t>Мунин Денис, 1998 г.р., К МС, СДЮШОР по ВВС "Экран"- "ИЖОРЕЦ"</t>
  </si>
  <si>
    <t>303B</t>
  </si>
  <si>
    <t>Пивоваров Василий  ,2002г.р., I р., КСДЮСШОР по ВВС "Невская волна"</t>
  </si>
  <si>
    <t>Гулиева Амина, 2000 г.р., I р., КСДЮСШОР по ВВС "Невская волна"</t>
  </si>
  <si>
    <t>Кораблёва Анастасия, 1998 г.р., МС, КСДЮСШОР по ВВС "Невская волна"</t>
  </si>
  <si>
    <t>Котенёва Валерия,, 2002 г.р., I р., КСДЮСШОР по ВВС "Невская волна"</t>
  </si>
  <si>
    <t>Чуйнышена Анна,2000 г.р., КМС, КСДЮСШОР по ВВС "Невская волна"</t>
  </si>
  <si>
    <t>Быстрова Маргарита, 2000 г.р., КМС, КСДЮСШОР по ВВС "Невская волна"</t>
  </si>
  <si>
    <t>Кукушкина Елизавета, 1998 г.р., МС, КСДЮСШОР по ВВС "Невская волна"</t>
  </si>
  <si>
    <t>Дьяченко Александра, 2002 г.р., I р., КСДЮСШОР по ВВС "Невская волна"</t>
  </si>
  <si>
    <t>Курач Татьяна, 1997 г.р., МС, СДЮШОР по ВВС "Экран"- "ИЖОРЕЦ"</t>
  </si>
  <si>
    <t>Патрушев В.Л., Костылёва Л.Н.</t>
  </si>
  <si>
    <t>301C</t>
  </si>
  <si>
    <t>5221D</t>
  </si>
  <si>
    <t>Шмитова Тамара, 1997 г.р., МС, КСДЮСШОР по ВВС "Невская волна"</t>
  </si>
  <si>
    <t>МС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</si>
</sst>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hh:mm"/>
  </numFmts>
  <fonts count="36">
    <font>
      <sz val="10"/>
      <name val="Arial"/>
      <family val="2"/>
    </font>
    <font>
      <sz val="10"/>
      <name val="NewtonCTT"/>
      <family val="0"/>
    </font>
    <font>
      <sz val="10"/>
      <name val="Arial Cyr"/>
      <family val="2"/>
    </font>
    <font>
      <sz val="10"/>
      <color indexed="8"/>
      <name val="Arial"/>
      <family val="2"/>
    </font>
    <font>
      <b/>
      <sz val="9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 Cyr"/>
      <family val="2"/>
    </font>
    <font>
      <b/>
      <sz val="8"/>
      <name val="Arial Cyr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sz val="8"/>
      <color indexed="9"/>
      <name val="Arial Cyr"/>
      <family val="2"/>
    </font>
    <font>
      <b/>
      <sz val="10"/>
      <color indexed="10"/>
      <name val="Arial Cyr"/>
      <family val="2"/>
    </font>
    <font>
      <b/>
      <sz val="11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33" applyFont="1" applyAlignment="1">
      <alignment horizontal="center"/>
      <protection/>
    </xf>
    <xf numFmtId="0" fontId="2" fillId="0" borderId="0" xfId="33" applyFont="1">
      <alignment/>
      <protection/>
    </xf>
    <xf numFmtId="0" fontId="4" fillId="0" borderId="0" xfId="33" applyFont="1">
      <alignment/>
      <protection/>
    </xf>
    <xf numFmtId="0" fontId="2" fillId="0" borderId="0" xfId="33" applyFont="1" applyAlignment="1">
      <alignment horizontal="left"/>
      <protection/>
    </xf>
    <xf numFmtId="0" fontId="5" fillId="0" borderId="0" xfId="33" applyFont="1">
      <alignment/>
      <protection/>
    </xf>
    <xf numFmtId="0" fontId="6" fillId="0" borderId="0" xfId="33" applyFont="1" applyAlignment="1">
      <alignment horizontal="left" wrapText="1"/>
      <protection/>
    </xf>
    <xf numFmtId="0" fontId="7" fillId="0" borderId="0" xfId="33" applyFont="1">
      <alignment/>
      <protection/>
    </xf>
    <xf numFmtId="0" fontId="8" fillId="0" borderId="0" xfId="60" applyFont="1">
      <alignment/>
      <protection/>
    </xf>
    <xf numFmtId="0" fontId="7" fillId="0" borderId="0" xfId="60" applyFont="1">
      <alignment/>
      <protection/>
    </xf>
    <xf numFmtId="0" fontId="8" fillId="0" borderId="0" xfId="60" applyFont="1" applyAlignment="1">
      <alignment horizontal="left"/>
      <protection/>
    </xf>
    <xf numFmtId="0" fontId="2" fillId="0" borderId="0" xfId="60" applyFont="1">
      <alignment/>
      <protection/>
    </xf>
    <xf numFmtId="0" fontId="5" fillId="0" borderId="0" xfId="60" applyFont="1">
      <alignment/>
      <protection/>
    </xf>
    <xf numFmtId="0" fontId="0" fillId="0" borderId="0" xfId="60">
      <alignment/>
      <protection/>
    </xf>
    <xf numFmtId="0" fontId="0" fillId="0" borderId="0" xfId="58" applyFont="1">
      <alignment/>
      <protection/>
    </xf>
    <xf numFmtId="14" fontId="9" fillId="0" borderId="0" xfId="0" applyNumberFormat="1" applyFont="1" applyAlignment="1">
      <alignment/>
    </xf>
    <xf numFmtId="165" fontId="9" fillId="0" borderId="0" xfId="58" applyNumberFormat="1" applyFont="1">
      <alignment/>
      <protection/>
    </xf>
    <xf numFmtId="0" fontId="9" fillId="0" borderId="0" xfId="58" applyFont="1">
      <alignment/>
      <protection/>
    </xf>
    <xf numFmtId="14" fontId="9" fillId="0" borderId="0" xfId="58" applyNumberFormat="1" applyFont="1">
      <alignment/>
      <protection/>
    </xf>
    <xf numFmtId="0" fontId="0" fillId="0" borderId="0" xfId="58">
      <alignment/>
      <protection/>
    </xf>
    <xf numFmtId="0" fontId="2" fillId="0" borderId="0" xfId="60" applyFont="1" applyAlignment="1">
      <alignment horizontal="center"/>
      <protection/>
    </xf>
    <xf numFmtId="14" fontId="9" fillId="0" borderId="0" xfId="60" applyNumberFormat="1" applyFont="1" applyAlignment="1">
      <alignment horizontal="left"/>
      <protection/>
    </xf>
    <xf numFmtId="0" fontId="4" fillId="0" borderId="10" xfId="60" applyFont="1" applyBorder="1" applyAlignment="1">
      <alignment horizontal="center"/>
      <protection/>
    </xf>
    <xf numFmtId="0" fontId="4" fillId="0" borderId="10" xfId="60" applyFont="1" applyBorder="1" applyAlignment="1">
      <alignment horizontal="center" vertical="center"/>
      <protection/>
    </xf>
    <xf numFmtId="164" fontId="12" fillId="0" borderId="10" xfId="60" applyNumberFormat="1" applyFont="1" applyBorder="1" applyAlignment="1">
      <alignment horizontal="center" vertical="center" wrapText="1"/>
      <protection/>
    </xf>
    <xf numFmtId="0" fontId="2" fillId="0" borderId="10" xfId="33" applyFont="1" applyBorder="1">
      <alignment/>
      <protection/>
    </xf>
    <xf numFmtId="0" fontId="11" fillId="0" borderId="11" xfId="60" applyFont="1" applyBorder="1" applyAlignment="1">
      <alignment horizontal="center"/>
      <protection/>
    </xf>
    <xf numFmtId="0" fontId="13" fillId="0" borderId="11" xfId="60" applyFont="1" applyBorder="1" applyAlignment="1">
      <alignment horizontal="center"/>
      <protection/>
    </xf>
    <xf numFmtId="0" fontId="4" fillId="0" borderId="11" xfId="60" applyFont="1" applyBorder="1" applyAlignment="1">
      <alignment horizontal="center" vertical="center"/>
      <protection/>
    </xf>
    <xf numFmtId="0" fontId="14" fillId="0" borderId="11" xfId="60" applyFont="1" applyBorder="1" applyAlignment="1">
      <alignment horizontal="center" vertical="center" wrapText="1"/>
      <protection/>
    </xf>
    <xf numFmtId="0" fontId="2" fillId="0" borderId="11" xfId="33" applyFont="1" applyBorder="1">
      <alignment/>
      <protection/>
    </xf>
    <xf numFmtId="0" fontId="8" fillId="0" borderId="0" xfId="33" applyFont="1" applyAlignment="1">
      <alignment horizontal="center"/>
      <protection/>
    </xf>
    <xf numFmtId="0" fontId="8" fillId="0" borderId="0" xfId="33" applyFont="1" applyAlignment="1">
      <alignment horizontal="left"/>
      <protection/>
    </xf>
    <xf numFmtId="0" fontId="11" fillId="0" borderId="0" xfId="33" applyFont="1" applyAlignment="1">
      <alignment horizontal="left"/>
      <protection/>
    </xf>
    <xf numFmtId="2" fontId="7" fillId="0" borderId="0" xfId="34" applyNumberFormat="1" applyFont="1" applyAlignment="1">
      <alignment horizontal="center"/>
      <protection/>
    </xf>
    <xf numFmtId="2" fontId="5" fillId="0" borderId="0" xfId="34" applyNumberFormat="1" applyFont="1" applyAlignment="1">
      <alignment horizontal="center"/>
      <protection/>
    </xf>
    <xf numFmtId="0" fontId="8" fillId="0" borderId="0" xfId="33" applyFont="1">
      <alignment/>
      <protection/>
    </xf>
    <xf numFmtId="0" fontId="6" fillId="0" borderId="0" xfId="33" applyFont="1" applyAlignment="1">
      <alignment horizontal="left"/>
      <protection/>
    </xf>
    <xf numFmtId="164" fontId="15" fillId="0" borderId="0" xfId="56" applyNumberFormat="1" applyFont="1" applyAlignment="1">
      <alignment horizontal="center"/>
      <protection/>
    </xf>
    <xf numFmtId="164" fontId="2" fillId="0" borderId="0" xfId="59" applyNumberFormat="1" applyFont="1" applyAlignment="1">
      <alignment horizontal="center" vertical="center"/>
      <protection/>
    </xf>
    <xf numFmtId="2" fontId="8" fillId="0" borderId="0" xfId="33" applyNumberFormat="1" applyFont="1" applyBorder="1" applyAlignment="1">
      <alignment horizontal="center"/>
      <protection/>
    </xf>
    <xf numFmtId="2" fontId="16" fillId="0" borderId="0" xfId="33" applyNumberFormat="1" applyFont="1" applyAlignment="1">
      <alignment horizontal="center"/>
      <protection/>
    </xf>
    <xf numFmtId="0" fontId="6" fillId="0" borderId="0" xfId="33" applyFont="1" applyAlignment="1">
      <alignment horizontal="right"/>
      <protection/>
    </xf>
    <xf numFmtId="0" fontId="4" fillId="0" borderId="0" xfId="33" applyFont="1" applyAlignment="1">
      <alignment horizontal="center"/>
      <protection/>
    </xf>
    <xf numFmtId="164" fontId="4" fillId="0" borderId="0" xfId="33" applyNumberFormat="1" applyFont="1" applyAlignment="1">
      <alignment horizontal="center"/>
      <protection/>
    </xf>
    <xf numFmtId="0" fontId="10" fillId="0" borderId="0" xfId="59" applyFont="1">
      <alignment/>
      <protection/>
    </xf>
    <xf numFmtId="2" fontId="4" fillId="0" borderId="0" xfId="33" applyNumberFormat="1" applyFont="1" applyBorder="1" applyAlignment="1">
      <alignment horizontal="center"/>
      <protection/>
    </xf>
    <xf numFmtId="2" fontId="11" fillId="0" borderId="0" xfId="33" applyNumberFormat="1" applyFont="1" applyBorder="1" applyAlignment="1">
      <alignment horizontal="center"/>
      <protection/>
    </xf>
    <xf numFmtId="0" fontId="17" fillId="0" borderId="0" xfId="33" applyFont="1">
      <alignment/>
      <protection/>
    </xf>
    <xf numFmtId="164" fontId="11" fillId="0" borderId="0" xfId="59" applyNumberFormat="1" applyFont="1" applyAlignment="1">
      <alignment horizontal="center" vertical="center"/>
      <protection/>
    </xf>
    <xf numFmtId="2" fontId="6" fillId="0" borderId="0" xfId="33" applyNumberFormat="1" applyFont="1" applyBorder="1" applyAlignment="1">
      <alignment horizontal="center"/>
      <protection/>
    </xf>
    <xf numFmtId="2" fontId="18" fillId="0" borderId="0" xfId="34" applyNumberFormat="1" applyFont="1" applyAlignment="1">
      <alignment horizontal="center"/>
      <protection/>
    </xf>
    <xf numFmtId="0" fontId="8" fillId="0" borderId="0" xfId="61" applyFont="1">
      <alignment/>
      <protection/>
    </xf>
    <xf numFmtId="0" fontId="7" fillId="0" borderId="0" xfId="61" applyFont="1">
      <alignment/>
      <protection/>
    </xf>
    <xf numFmtId="0" fontId="8" fillId="0" borderId="0" xfId="61" applyFont="1" applyAlignment="1">
      <alignment horizontal="left"/>
      <protection/>
    </xf>
    <xf numFmtId="0" fontId="2" fillId="0" borderId="0" xfId="61" applyFont="1">
      <alignment/>
      <protection/>
    </xf>
    <xf numFmtId="0" fontId="5" fillId="0" borderId="0" xfId="61" applyFont="1">
      <alignment/>
      <protection/>
    </xf>
    <xf numFmtId="1" fontId="7" fillId="0" borderId="0" xfId="61" applyNumberFormat="1" applyFont="1" applyAlignment="1">
      <alignment horizontal="center"/>
      <protection/>
    </xf>
    <xf numFmtId="165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61">
      <alignment/>
      <protection/>
    </xf>
    <xf numFmtId="0" fontId="2" fillId="0" borderId="0" xfId="61" applyFont="1" applyAlignment="1">
      <alignment horizontal="center"/>
      <protection/>
    </xf>
    <xf numFmtId="14" fontId="9" fillId="0" borderId="0" xfId="61" applyNumberFormat="1" applyFont="1" applyAlignment="1">
      <alignment horizontal="left"/>
      <protection/>
    </xf>
    <xf numFmtId="0" fontId="4" fillId="0" borderId="10" xfId="61" applyFont="1" applyBorder="1" applyAlignment="1">
      <alignment horizontal="center"/>
      <protection/>
    </xf>
    <xf numFmtId="0" fontId="4" fillId="0" borderId="10" xfId="61" applyFont="1" applyBorder="1" applyAlignment="1">
      <alignment horizontal="center" vertical="center"/>
      <protection/>
    </xf>
    <xf numFmtId="164" fontId="6" fillId="0" borderId="10" xfId="61" applyNumberFormat="1" applyFont="1" applyBorder="1" applyAlignment="1">
      <alignment horizontal="center" vertical="center" wrapText="1"/>
      <protection/>
    </xf>
    <xf numFmtId="0" fontId="11" fillId="0" borderId="11" xfId="61" applyFont="1" applyBorder="1" applyAlignment="1">
      <alignment horizontal="center"/>
      <protection/>
    </xf>
    <xf numFmtId="0" fontId="13" fillId="0" borderId="11" xfId="61" applyFont="1" applyBorder="1" applyAlignment="1">
      <alignment horizontal="center"/>
      <protection/>
    </xf>
    <xf numFmtId="0" fontId="4" fillId="0" borderId="11" xfId="61" applyFont="1" applyBorder="1" applyAlignment="1">
      <alignment horizontal="center" vertical="center"/>
      <protection/>
    </xf>
    <xf numFmtId="0" fontId="10" fillId="0" borderId="11" xfId="61" applyFont="1" applyBorder="1" applyAlignment="1">
      <alignment horizontal="center" vertical="center" wrapText="1"/>
      <protection/>
    </xf>
    <xf numFmtId="164" fontId="15" fillId="0" borderId="0" xfId="57" applyNumberFormat="1" applyFont="1" applyAlignment="1">
      <alignment horizontal="center"/>
      <protection/>
    </xf>
    <xf numFmtId="0" fontId="8" fillId="0" borderId="0" xfId="33" applyFont="1" applyFill="1" applyAlignment="1">
      <alignment horizontal="center"/>
      <protection/>
    </xf>
    <xf numFmtId="0" fontId="4" fillId="0" borderId="11" xfId="60" applyFont="1" applyBorder="1" applyAlignment="1">
      <alignment horizontal="center"/>
      <protection/>
    </xf>
    <xf numFmtId="0" fontId="4" fillId="0" borderId="12" xfId="60" applyFont="1" applyBorder="1" applyAlignment="1">
      <alignment horizontal="center"/>
      <protection/>
    </xf>
    <xf numFmtId="0" fontId="8" fillId="0" borderId="0" xfId="61" applyFont="1">
      <alignment/>
      <protection/>
    </xf>
    <xf numFmtId="0" fontId="8" fillId="0" borderId="0" xfId="33" applyFont="1">
      <alignment/>
      <protection/>
    </xf>
    <xf numFmtId="0" fontId="12" fillId="0" borderId="0" xfId="33" applyFont="1" applyAlignment="1">
      <alignment horizontal="left" wrapText="1"/>
      <protection/>
    </xf>
    <xf numFmtId="2" fontId="6" fillId="0" borderId="0" xfId="33" applyNumberFormat="1" applyFont="1" applyAlignment="1">
      <alignment horizontal="center"/>
      <protection/>
    </xf>
    <xf numFmtId="0" fontId="0" fillId="0" borderId="0" xfId="60" applyFont="1">
      <alignment/>
      <protection/>
    </xf>
    <xf numFmtId="0" fontId="4" fillId="0" borderId="11" xfId="61" applyFont="1" applyBorder="1" applyAlignment="1">
      <alignment horizontal="center"/>
      <protection/>
    </xf>
    <xf numFmtId="0" fontId="4" fillId="0" borderId="12" xfId="61" applyFont="1" applyBorder="1" applyAlignment="1">
      <alignment horizontal="center"/>
      <protection/>
    </xf>
    <xf numFmtId="0" fontId="2" fillId="0" borderId="12" xfId="33" applyFont="1" applyBorder="1">
      <alignment/>
      <protection/>
    </xf>
    <xf numFmtId="0" fontId="2" fillId="0" borderId="13" xfId="33" applyFont="1" applyBorder="1">
      <alignment/>
      <protection/>
    </xf>
    <xf numFmtId="0" fontId="0" fillId="0" borderId="0" xfId="61" applyFont="1">
      <alignment/>
      <protection/>
    </xf>
    <xf numFmtId="0" fontId="6" fillId="0" borderId="14" xfId="33" applyFont="1" applyBorder="1" applyAlignment="1">
      <alignment horizontal="center" vertical="center"/>
      <protection/>
    </xf>
    <xf numFmtId="0" fontId="10" fillId="0" borderId="14" xfId="61" applyFont="1" applyBorder="1" applyAlignment="1">
      <alignment horizontal="center" vertical="center"/>
      <protection/>
    </xf>
    <xf numFmtId="0" fontId="11" fillId="0" borderId="14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12" fillId="0" borderId="14" xfId="33" applyFont="1" applyBorder="1" applyAlignment="1">
      <alignment horizontal="center" vertical="center"/>
      <protection/>
    </xf>
    <xf numFmtId="0" fontId="10" fillId="0" borderId="14" xfId="60" applyFont="1" applyBorder="1" applyAlignment="1">
      <alignment horizontal="center" vertical="center"/>
      <protection/>
    </xf>
    <xf numFmtId="0" fontId="11" fillId="0" borderId="14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M10W" xfId="33"/>
    <cellStyle name="Normal_ST_CF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3 метра" xfId="56"/>
    <cellStyle name="Обычный_3 метра 2" xfId="57"/>
    <cellStyle name="Обычный_3 МЕТРА МЖ" xfId="58"/>
    <cellStyle name="Обычный_Вода вышка  К-2008-3 день" xfId="59"/>
    <cellStyle name="Обычный_Чемпионат и Перв 1 и 3 м" xfId="60"/>
    <cellStyle name="Обычный_Чемпионат и Перв 1 и 3 м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R133"/>
  <sheetViews>
    <sheetView view="pageLayout" zoomScaleSheetLayoutView="100" workbookViewId="0" topLeftCell="A1">
      <selection activeCell="N36" sqref="N36"/>
    </sheetView>
  </sheetViews>
  <sheetFormatPr defaultColWidth="8.00390625" defaultRowHeight="12.75" outlineLevelRow="1"/>
  <cols>
    <col min="1" max="1" width="6.28125" style="1" customWidth="1"/>
    <col min="2" max="2" width="10.7109375" style="2" customWidth="1"/>
    <col min="3" max="3" width="7.00390625" style="3" customWidth="1"/>
    <col min="4" max="4" width="4.140625" style="3" customWidth="1"/>
    <col min="5" max="5" width="5.57421875" style="3" customWidth="1"/>
    <col min="6" max="6" width="4.7109375" style="2" customWidth="1"/>
    <col min="7" max="8" width="4.7109375" style="4" customWidth="1"/>
    <col min="9" max="10" width="4.7109375" style="2" customWidth="1"/>
    <col min="11" max="11" width="6.7109375" style="2" customWidth="1"/>
    <col min="12" max="12" width="8.00390625" style="2" customWidth="1"/>
    <col min="13" max="13" width="9.00390625" style="5" customWidth="1"/>
    <col min="14" max="14" width="6.8515625" style="5" customWidth="1"/>
    <col min="15" max="15" width="9.00390625" style="6" customWidth="1"/>
    <col min="16" max="16" width="11.7109375" style="2" customWidth="1"/>
    <col min="17" max="17" width="9.28125" style="2" customWidth="1"/>
    <col min="18" max="18" width="5.140625" style="2" customWidth="1"/>
    <col min="19" max="16384" width="8.00390625" style="2" customWidth="1"/>
  </cols>
  <sheetData>
    <row r="1" spans="1:15" ht="13.5" customHeight="1">
      <c r="A1" s="7"/>
      <c r="B1" s="52"/>
      <c r="C1" s="53"/>
      <c r="D1" s="53"/>
      <c r="E1" s="53"/>
      <c r="F1" s="52"/>
      <c r="G1" s="54"/>
      <c r="H1" s="52"/>
      <c r="I1" s="52"/>
      <c r="J1" s="55"/>
      <c r="K1" s="55"/>
      <c r="L1" s="56"/>
      <c r="M1" s="57"/>
      <c r="N1" s="57"/>
      <c r="O1" s="2"/>
    </row>
    <row r="2" spans="1:15" ht="15">
      <c r="A2"/>
      <c r="B2" s="15"/>
      <c r="C2" s="58"/>
      <c r="D2" s="59"/>
      <c r="E2" s="59"/>
      <c r="F2" s="59"/>
      <c r="G2" s="59"/>
      <c r="H2" s="59"/>
      <c r="I2" s="59"/>
      <c r="J2" s="55"/>
      <c r="K2" s="55"/>
      <c r="L2" s="56"/>
      <c r="M2" s="57"/>
      <c r="N2" s="57"/>
      <c r="O2" s="2"/>
    </row>
    <row r="3" spans="1:16" ht="14.25">
      <c r="A3" s="19"/>
      <c r="B3" s="18"/>
      <c r="C3" s="16"/>
      <c r="D3" s="16"/>
      <c r="E3" s="19"/>
      <c r="F3" s="19"/>
      <c r="G3" s="19"/>
      <c r="H3" s="19"/>
      <c r="I3" s="19"/>
      <c r="J3" s="19"/>
      <c r="K3" s="55"/>
      <c r="L3" s="55"/>
      <c r="M3" s="56"/>
      <c r="N3" s="56"/>
      <c r="O3" s="55"/>
      <c r="P3" s="60"/>
    </row>
    <row r="4" spans="1:16" ht="15">
      <c r="A4" s="61"/>
      <c r="B4" s="53" t="s">
        <v>16</v>
      </c>
      <c r="C4" s="2"/>
      <c r="D4" s="2"/>
      <c r="F4" s="53"/>
      <c r="G4" s="53"/>
      <c r="H4" s="53"/>
      <c r="I4" s="74" t="s">
        <v>17</v>
      </c>
      <c r="J4" s="55"/>
      <c r="K4" s="55"/>
      <c r="L4" s="55"/>
      <c r="M4" s="56"/>
      <c r="N4" s="56"/>
      <c r="O4" s="55"/>
      <c r="P4" s="62"/>
    </row>
    <row r="5" spans="1:16" ht="15">
      <c r="A5" s="61"/>
      <c r="C5" s="53"/>
      <c r="D5" s="53"/>
      <c r="E5" s="53"/>
      <c r="F5" s="52"/>
      <c r="G5" s="52"/>
      <c r="H5" s="52"/>
      <c r="I5" s="55"/>
      <c r="J5" s="55"/>
      <c r="K5" s="55"/>
      <c r="L5" s="55"/>
      <c r="M5" s="56"/>
      <c r="N5" s="56"/>
      <c r="O5" s="55"/>
      <c r="P5" s="60"/>
    </row>
    <row r="6" spans="1:17" ht="12.75" customHeight="1" thickBot="1">
      <c r="A6" s="80"/>
      <c r="B6" s="80"/>
      <c r="C6" s="85" t="s">
        <v>0</v>
      </c>
      <c r="D6" s="85"/>
      <c r="E6" s="86" t="s">
        <v>1</v>
      </c>
      <c r="F6" s="87" t="s">
        <v>2</v>
      </c>
      <c r="G6" s="87"/>
      <c r="H6" s="87"/>
      <c r="I6" s="87"/>
      <c r="J6" s="87"/>
      <c r="K6" s="63"/>
      <c r="L6" s="63"/>
      <c r="M6" s="64"/>
      <c r="N6" s="65" t="s">
        <v>3</v>
      </c>
      <c r="O6" s="84" t="s">
        <v>4</v>
      </c>
      <c r="P6" s="84"/>
      <c r="Q6" s="25"/>
    </row>
    <row r="7" spans="1:17" ht="13.5" thickBot="1">
      <c r="A7" s="79" t="s">
        <v>5</v>
      </c>
      <c r="B7" s="79" t="s">
        <v>6</v>
      </c>
      <c r="C7" s="85"/>
      <c r="D7" s="85"/>
      <c r="E7" s="86"/>
      <c r="F7" s="66">
        <v>1</v>
      </c>
      <c r="G7" s="66">
        <v>2</v>
      </c>
      <c r="H7" s="66">
        <v>3</v>
      </c>
      <c r="I7" s="66">
        <v>4</v>
      </c>
      <c r="J7" s="66">
        <v>5</v>
      </c>
      <c r="K7" s="66"/>
      <c r="L7" s="67"/>
      <c r="M7" s="68" t="s">
        <v>7</v>
      </c>
      <c r="N7" s="69" t="s">
        <v>8</v>
      </c>
      <c r="O7" s="84"/>
      <c r="P7" s="84"/>
      <c r="Q7" s="30"/>
    </row>
    <row r="8" spans="1:17" ht="15">
      <c r="A8" s="31">
        <v>1</v>
      </c>
      <c r="B8" s="32" t="s">
        <v>82</v>
      </c>
      <c r="C8" s="31"/>
      <c r="D8" s="31"/>
      <c r="E8" s="31"/>
      <c r="F8" s="32"/>
      <c r="G8" s="32"/>
      <c r="H8" s="33"/>
      <c r="I8" s="32"/>
      <c r="J8" s="32"/>
      <c r="K8" s="32"/>
      <c r="L8" s="31"/>
      <c r="M8" s="34">
        <f>SUM(L14)</f>
        <v>233.15</v>
      </c>
      <c r="N8" s="34" t="s">
        <v>83</v>
      </c>
      <c r="O8" s="2" t="s">
        <v>67</v>
      </c>
      <c r="P8" s="36"/>
      <c r="Q8" s="36"/>
    </row>
    <row r="9" spans="1:17" s="36" customFormat="1" ht="15">
      <c r="A9" s="1"/>
      <c r="B9" s="37"/>
      <c r="C9" s="31" t="s">
        <v>47</v>
      </c>
      <c r="D9" s="31">
        <v>5</v>
      </c>
      <c r="E9" s="70">
        <v>2.4</v>
      </c>
      <c r="F9" s="39">
        <v>7</v>
      </c>
      <c r="G9" s="39">
        <v>8</v>
      </c>
      <c r="H9" s="39">
        <v>7.5</v>
      </c>
      <c r="I9" s="39">
        <v>7.5</v>
      </c>
      <c r="J9" s="39">
        <v>8</v>
      </c>
      <c r="K9" s="40">
        <f>(SUM(F9:J9)-MAX(F9:J9)-MIN(F9:J9))</f>
        <v>23</v>
      </c>
      <c r="L9" s="40">
        <f>(SUM(F9:J9)-MAX(F9:J9)-MIN(F9:J9))*E9</f>
        <v>55.199999999999996</v>
      </c>
      <c r="M9" s="41">
        <f aca="true" t="shared" si="0" ref="M9:M14">M8</f>
        <v>233.15</v>
      </c>
      <c r="N9" s="41"/>
      <c r="O9" s="6"/>
      <c r="P9" s="2"/>
      <c r="Q9" s="2"/>
    </row>
    <row r="10" spans="2:14" ht="15" outlineLevel="1">
      <c r="B10" s="37"/>
      <c r="C10" s="31" t="s">
        <v>49</v>
      </c>
      <c r="D10" s="31">
        <v>7</v>
      </c>
      <c r="E10" s="70">
        <v>2.2</v>
      </c>
      <c r="F10" s="39">
        <v>7</v>
      </c>
      <c r="G10" s="39">
        <v>7.5</v>
      </c>
      <c r="H10" s="39">
        <v>7.5</v>
      </c>
      <c r="I10" s="39">
        <v>6.5</v>
      </c>
      <c r="J10" s="39">
        <v>7</v>
      </c>
      <c r="K10" s="40">
        <f>(SUM(F10:J10)-MAX(F10:J10)-MIN(F10:J10))</f>
        <v>21.5</v>
      </c>
      <c r="L10" s="40">
        <f>(SUM(F10:J10)-MAX(F10:J10)-MIN(F10:J10))*E10</f>
        <v>47.300000000000004</v>
      </c>
      <c r="M10" s="41">
        <f t="shared" si="0"/>
        <v>233.15</v>
      </c>
      <c r="N10" s="41"/>
    </row>
    <row r="11" spans="2:14" ht="15" outlineLevel="1">
      <c r="B11" s="37"/>
      <c r="C11" s="31" t="s">
        <v>50</v>
      </c>
      <c r="D11" s="31">
        <v>5</v>
      </c>
      <c r="E11" s="70">
        <v>2.3</v>
      </c>
      <c r="F11" s="39">
        <v>3.5</v>
      </c>
      <c r="G11" s="39">
        <v>3.5</v>
      </c>
      <c r="H11" s="39">
        <v>3</v>
      </c>
      <c r="I11" s="39">
        <v>3.5</v>
      </c>
      <c r="J11" s="39">
        <v>4</v>
      </c>
      <c r="K11" s="40">
        <f>(SUM(F11:J11)-MAX(F11:J11)-MIN(F11:J11))</f>
        <v>10.5</v>
      </c>
      <c r="L11" s="40">
        <f>(SUM(F11:J11)-MAX(F11:J11)-MIN(F11:J11))*E11</f>
        <v>24.15</v>
      </c>
      <c r="M11" s="41">
        <f t="shared" si="0"/>
        <v>233.15</v>
      </c>
      <c r="N11" s="41"/>
    </row>
    <row r="12" spans="2:14" ht="15" outlineLevel="1">
      <c r="B12" s="37"/>
      <c r="C12" s="31" t="s">
        <v>69</v>
      </c>
      <c r="D12" s="31">
        <v>10</v>
      </c>
      <c r="E12" s="70">
        <v>2.4</v>
      </c>
      <c r="F12" s="39">
        <v>7</v>
      </c>
      <c r="G12" s="39">
        <v>7</v>
      </c>
      <c r="H12" s="39">
        <v>6</v>
      </c>
      <c r="I12" s="39">
        <v>6</v>
      </c>
      <c r="J12" s="39">
        <v>7</v>
      </c>
      <c r="K12" s="40">
        <f>(SUM(F12:J12)-MAX(F12:J12)-MIN(F12:J12))</f>
        <v>20</v>
      </c>
      <c r="L12" s="40">
        <f>(SUM(F12:J12)-MAX(F12:J12)-MIN(F12:J12))*E12</f>
        <v>48</v>
      </c>
      <c r="M12" s="41">
        <f t="shared" si="0"/>
        <v>233.15</v>
      </c>
      <c r="N12" s="41"/>
    </row>
    <row r="13" spans="2:14" ht="15" outlineLevel="1">
      <c r="B13" s="42"/>
      <c r="C13" s="31" t="s">
        <v>53</v>
      </c>
      <c r="D13" s="31">
        <v>7</v>
      </c>
      <c r="E13" s="70">
        <v>2.6</v>
      </c>
      <c r="F13" s="39">
        <v>7.5</v>
      </c>
      <c r="G13" s="39">
        <v>8</v>
      </c>
      <c r="H13" s="39">
        <v>7</v>
      </c>
      <c r="I13" s="39">
        <v>7.5</v>
      </c>
      <c r="J13" s="39">
        <v>7.5</v>
      </c>
      <c r="K13" s="40">
        <f>(SUM(F13:J13)-MAX(F13:J13)-MIN(F13:J13))</f>
        <v>22.5</v>
      </c>
      <c r="L13" s="40">
        <f>(SUM(F13:J13)-MAX(F13:J13)-MIN(F13:J13))*E13</f>
        <v>58.5</v>
      </c>
      <c r="M13" s="41">
        <f t="shared" si="0"/>
        <v>233.15</v>
      </c>
      <c r="N13" s="41"/>
    </row>
    <row r="14" spans="3:14" ht="12.75" outlineLevel="1">
      <c r="C14" s="43"/>
      <c r="D14" s="43" t="s">
        <v>14</v>
      </c>
      <c r="E14" s="44">
        <f>SUM(E9+E10+E11+E12+E13)</f>
        <v>11.899999999999999</v>
      </c>
      <c r="F14" s="60"/>
      <c r="G14" s="60"/>
      <c r="H14" s="45"/>
      <c r="I14" s="60"/>
      <c r="J14" s="60"/>
      <c r="K14" s="46"/>
      <c r="L14" s="47">
        <f>SUM(L9+L10+L11+L12+L13)</f>
        <v>233.15</v>
      </c>
      <c r="M14" s="41">
        <f t="shared" si="0"/>
        <v>233.15</v>
      </c>
      <c r="N14" s="41"/>
    </row>
    <row r="15" spans="1:17" ht="15" outlineLevel="1">
      <c r="A15" s="31">
        <v>2</v>
      </c>
      <c r="B15" s="32" t="s">
        <v>76</v>
      </c>
      <c r="C15" s="31"/>
      <c r="D15" s="31"/>
      <c r="E15" s="31"/>
      <c r="F15" s="32"/>
      <c r="G15" s="32"/>
      <c r="H15" s="33"/>
      <c r="I15" s="32"/>
      <c r="J15" s="32"/>
      <c r="K15" s="32"/>
      <c r="L15" s="31"/>
      <c r="M15" s="34">
        <f>SUM(L21)</f>
        <v>225.45</v>
      </c>
      <c r="N15" s="34" t="s">
        <v>83</v>
      </c>
      <c r="O15" s="2" t="s">
        <v>67</v>
      </c>
      <c r="P15" s="36"/>
      <c r="Q15" s="36"/>
    </row>
    <row r="16" spans="1:17" s="36" customFormat="1" ht="15">
      <c r="A16" s="1"/>
      <c r="B16" s="37"/>
      <c r="C16" s="31" t="s">
        <v>47</v>
      </c>
      <c r="D16" s="31"/>
      <c r="E16" s="70">
        <v>2.4</v>
      </c>
      <c r="F16" s="39">
        <v>6.5</v>
      </c>
      <c r="G16" s="39">
        <v>6.5</v>
      </c>
      <c r="H16" s="39">
        <v>6.5</v>
      </c>
      <c r="I16" s="39">
        <v>7</v>
      </c>
      <c r="J16" s="39">
        <v>7</v>
      </c>
      <c r="K16" s="40">
        <f>(SUM(F16:J16)-MAX(F16:J16)-MIN(F16:J16))</f>
        <v>20</v>
      </c>
      <c r="L16" s="40">
        <f>(SUM(F16:J16)-MAX(F16:J16)-MIN(F16:J16))*E16</f>
        <v>48</v>
      </c>
      <c r="M16" s="41">
        <f aca="true" t="shared" si="1" ref="M16:M21">M15</f>
        <v>225.45</v>
      </c>
      <c r="N16" s="41"/>
      <c r="O16" s="6"/>
      <c r="P16" s="2"/>
      <c r="Q16" s="2"/>
    </row>
    <row r="17" spans="2:14" ht="15" outlineLevel="1">
      <c r="B17" s="37"/>
      <c r="C17" s="31" t="s">
        <v>48</v>
      </c>
      <c r="D17" s="31"/>
      <c r="E17" s="70">
        <v>2.4</v>
      </c>
      <c r="F17" s="39">
        <v>6</v>
      </c>
      <c r="G17" s="39">
        <v>7</v>
      </c>
      <c r="H17" s="39">
        <v>6</v>
      </c>
      <c r="I17" s="39">
        <v>6</v>
      </c>
      <c r="J17" s="39">
        <v>6.5</v>
      </c>
      <c r="K17" s="40">
        <f>(SUM(F17:J17)-MAX(F17:J17)-MIN(F17:J17))</f>
        <v>18.5</v>
      </c>
      <c r="L17" s="40">
        <f>(SUM(F17:J17)-MAX(F17:J17)-MIN(F17:J17))*E17</f>
        <v>44.4</v>
      </c>
      <c r="M17" s="41">
        <f t="shared" si="1"/>
        <v>225.45</v>
      </c>
      <c r="N17" s="41"/>
    </row>
    <row r="18" spans="2:14" ht="15" outlineLevel="1">
      <c r="B18" s="37"/>
      <c r="C18" s="31" t="s">
        <v>50</v>
      </c>
      <c r="D18" s="31"/>
      <c r="E18" s="70">
        <v>2.3</v>
      </c>
      <c r="F18" s="39">
        <v>6.5</v>
      </c>
      <c r="G18" s="39">
        <v>7</v>
      </c>
      <c r="H18" s="39">
        <v>6.5</v>
      </c>
      <c r="I18" s="39">
        <v>6.5</v>
      </c>
      <c r="J18" s="39">
        <v>6.5</v>
      </c>
      <c r="K18" s="40">
        <f>(SUM(F18:J18)-MAX(F18:J18)-MIN(F18:J18))</f>
        <v>19.5</v>
      </c>
      <c r="L18" s="40">
        <f>(SUM(F18:J18)-MAX(F18:J18)-MIN(F18:J18))*E18</f>
        <v>44.849999999999994</v>
      </c>
      <c r="M18" s="41">
        <f t="shared" si="1"/>
        <v>225.45</v>
      </c>
      <c r="N18" s="41"/>
    </row>
    <row r="19" spans="2:14" ht="15" outlineLevel="1">
      <c r="B19" s="37"/>
      <c r="C19" s="31" t="s">
        <v>69</v>
      </c>
      <c r="D19" s="31"/>
      <c r="E19" s="70">
        <v>2.4</v>
      </c>
      <c r="F19" s="39">
        <v>5.5</v>
      </c>
      <c r="G19" s="39">
        <v>5.5</v>
      </c>
      <c r="H19" s="39">
        <v>5.5</v>
      </c>
      <c r="I19" s="39">
        <v>5.5</v>
      </c>
      <c r="J19" s="39">
        <v>6.5</v>
      </c>
      <c r="K19" s="40">
        <f>(SUM(F19:J19)-MAX(F19:J19)-MIN(F19:J19))</f>
        <v>16.5</v>
      </c>
      <c r="L19" s="40">
        <f>(SUM(F19:J19)-MAX(F19:J19)-MIN(F19:J19))*E19</f>
        <v>39.6</v>
      </c>
      <c r="M19" s="41">
        <f t="shared" si="1"/>
        <v>225.45</v>
      </c>
      <c r="N19" s="41"/>
    </row>
    <row r="20" spans="2:14" ht="15" outlineLevel="1">
      <c r="B20" s="42"/>
      <c r="C20" s="31" t="s">
        <v>51</v>
      </c>
      <c r="D20" s="31"/>
      <c r="E20" s="70">
        <v>2.7</v>
      </c>
      <c r="F20" s="39">
        <v>6</v>
      </c>
      <c r="G20" s="39">
        <v>6</v>
      </c>
      <c r="H20" s="39">
        <v>6</v>
      </c>
      <c r="I20" s="39">
        <v>6</v>
      </c>
      <c r="J20" s="39">
        <v>6.5</v>
      </c>
      <c r="K20" s="40">
        <f>(SUM(F20:J20)-MAX(F20:J20)-MIN(F20:J20))</f>
        <v>18</v>
      </c>
      <c r="L20" s="40">
        <f>(SUM(F20:J20)-MAX(F20:J20)-MIN(F20:J20))*E20</f>
        <v>48.6</v>
      </c>
      <c r="M20" s="41">
        <f t="shared" si="1"/>
        <v>225.45</v>
      </c>
      <c r="N20" s="41"/>
    </row>
    <row r="21" spans="3:14" ht="12.75" outlineLevel="1">
      <c r="C21" s="43"/>
      <c r="D21" s="43" t="s">
        <v>14</v>
      </c>
      <c r="E21" s="44">
        <f>SUM(E16+E17+E18+E19+E20)</f>
        <v>12.2</v>
      </c>
      <c r="F21" s="60"/>
      <c r="G21" s="60"/>
      <c r="H21" s="45"/>
      <c r="I21" s="60"/>
      <c r="J21" s="60"/>
      <c r="K21" s="46"/>
      <c r="L21" s="47">
        <f>SUM(L16+L17+L18+L19+L20)</f>
        <v>225.45</v>
      </c>
      <c r="M21" s="41">
        <f t="shared" si="1"/>
        <v>225.45</v>
      </c>
      <c r="N21" s="41"/>
    </row>
    <row r="22" spans="1:17" ht="17.25" customHeight="1" outlineLevel="1">
      <c r="A22" s="31">
        <v>3</v>
      </c>
      <c r="B22" s="32" t="s">
        <v>74</v>
      </c>
      <c r="C22" s="31"/>
      <c r="D22" s="31"/>
      <c r="E22" s="31"/>
      <c r="F22" s="32"/>
      <c r="G22" s="32"/>
      <c r="H22" s="33"/>
      <c r="I22" s="32"/>
      <c r="J22" s="32"/>
      <c r="K22" s="32"/>
      <c r="L22" s="31"/>
      <c r="M22" s="34">
        <f>SUM(L28)</f>
        <v>207.39999999999998</v>
      </c>
      <c r="N22" s="34" t="s">
        <v>9</v>
      </c>
      <c r="O22" s="2" t="s">
        <v>20</v>
      </c>
      <c r="P22" s="36"/>
      <c r="Q22" s="36"/>
    </row>
    <row r="23" spans="1:17" s="36" customFormat="1" ht="15">
      <c r="A23" s="1"/>
      <c r="B23" s="37"/>
      <c r="C23" s="31" t="s">
        <v>53</v>
      </c>
      <c r="D23" s="31"/>
      <c r="E23" s="70">
        <v>2.6</v>
      </c>
      <c r="F23" s="39">
        <v>5</v>
      </c>
      <c r="G23" s="39">
        <v>5</v>
      </c>
      <c r="H23" s="39">
        <v>4.5</v>
      </c>
      <c r="I23" s="39">
        <v>5.5</v>
      </c>
      <c r="J23" s="39">
        <v>5.5</v>
      </c>
      <c r="K23" s="40">
        <f>(SUM(F23:J23)-MAX(F23:J23)-MIN(F23:J23))</f>
        <v>15.5</v>
      </c>
      <c r="L23" s="40">
        <f>(SUM(F23:J23)-MAX(F23:J23)-MIN(F23:J23))*E23</f>
        <v>40.300000000000004</v>
      </c>
      <c r="M23" s="41">
        <f aca="true" t="shared" si="2" ref="M23:M28">M22</f>
        <v>207.39999999999998</v>
      </c>
      <c r="N23" s="41"/>
      <c r="O23" s="6"/>
      <c r="P23" s="2"/>
      <c r="Q23" s="2"/>
    </row>
    <row r="24" spans="2:14" ht="15" outlineLevel="1">
      <c r="B24" s="37"/>
      <c r="C24" s="31" t="s">
        <v>59</v>
      </c>
      <c r="D24" s="31"/>
      <c r="E24" s="70">
        <v>2.6</v>
      </c>
      <c r="F24" s="39">
        <v>5</v>
      </c>
      <c r="G24" s="39">
        <v>5.5</v>
      </c>
      <c r="H24" s="39">
        <v>5.5</v>
      </c>
      <c r="I24" s="39">
        <v>4.5</v>
      </c>
      <c r="J24" s="39">
        <v>5</v>
      </c>
      <c r="K24" s="40">
        <f>(SUM(F24:J24)-MAX(F24:J24)-MIN(F24:J24))</f>
        <v>15.5</v>
      </c>
      <c r="L24" s="40">
        <f>(SUM(F24:J24)-MAX(F24:J24)-MIN(F24:J24))*E24</f>
        <v>40.300000000000004</v>
      </c>
      <c r="M24" s="41">
        <f t="shared" si="2"/>
        <v>207.39999999999998</v>
      </c>
      <c r="N24" s="41"/>
    </row>
    <row r="25" spans="2:14" ht="15" outlineLevel="1">
      <c r="B25" s="37"/>
      <c r="C25" s="31" t="s">
        <v>47</v>
      </c>
      <c r="D25" s="31"/>
      <c r="E25" s="70">
        <v>2.4</v>
      </c>
      <c r="F25" s="39">
        <v>6.5</v>
      </c>
      <c r="G25" s="39">
        <v>6.5</v>
      </c>
      <c r="H25" s="39">
        <v>6.5</v>
      </c>
      <c r="I25" s="39">
        <v>6.5</v>
      </c>
      <c r="J25" s="39">
        <v>6.5</v>
      </c>
      <c r="K25" s="40">
        <f>(SUM(F25:J25)-MAX(F25:J25)-MIN(F25:J25))</f>
        <v>19.5</v>
      </c>
      <c r="L25" s="40">
        <f>(SUM(F25:J25)-MAX(F25:J25)-MIN(F25:J25))*E25</f>
        <v>46.8</v>
      </c>
      <c r="M25" s="41">
        <f t="shared" si="2"/>
        <v>207.39999999999998</v>
      </c>
      <c r="N25" s="41"/>
    </row>
    <row r="26" spans="2:14" ht="15" outlineLevel="1">
      <c r="B26" s="37"/>
      <c r="C26" s="31" t="s">
        <v>50</v>
      </c>
      <c r="D26" s="31"/>
      <c r="E26" s="70">
        <v>2.3</v>
      </c>
      <c r="F26" s="39">
        <v>4.5</v>
      </c>
      <c r="G26" s="39">
        <v>6</v>
      </c>
      <c r="H26" s="39">
        <v>5.5</v>
      </c>
      <c r="I26" s="39">
        <v>5</v>
      </c>
      <c r="J26" s="39">
        <v>5.5</v>
      </c>
      <c r="K26" s="40">
        <f>(SUM(F26:J26)-MAX(F26:J26)-MIN(F26:J26))</f>
        <v>16</v>
      </c>
      <c r="L26" s="40">
        <f>(SUM(F26:J26)-MAX(F26:J26)-MIN(F26:J26))*E26</f>
        <v>36.8</v>
      </c>
      <c r="M26" s="41">
        <f t="shared" si="2"/>
        <v>207.39999999999998</v>
      </c>
      <c r="N26" s="41"/>
    </row>
    <row r="27" spans="2:14" ht="15" outlineLevel="1">
      <c r="B27" s="42"/>
      <c r="C27" s="31" t="s">
        <v>69</v>
      </c>
      <c r="D27" s="31"/>
      <c r="E27" s="70">
        <v>2.4</v>
      </c>
      <c r="F27" s="39">
        <v>6</v>
      </c>
      <c r="G27" s="39">
        <v>6</v>
      </c>
      <c r="H27" s="39">
        <v>6</v>
      </c>
      <c r="I27" s="39">
        <v>6</v>
      </c>
      <c r="J27" s="39">
        <v>5.5</v>
      </c>
      <c r="K27" s="40">
        <f>(SUM(F27:J27)-MAX(F27:J27)-MIN(F27:J27))</f>
        <v>18</v>
      </c>
      <c r="L27" s="40">
        <f>(SUM(F27:J27)-MAX(F27:J27)-MIN(F27:J27))*E27</f>
        <v>43.199999999999996</v>
      </c>
      <c r="M27" s="41">
        <f t="shared" si="2"/>
        <v>207.39999999999998</v>
      </c>
      <c r="N27" s="41"/>
    </row>
    <row r="28" spans="3:14" ht="12.75" outlineLevel="1">
      <c r="C28" s="43"/>
      <c r="D28" s="43" t="s">
        <v>14</v>
      </c>
      <c r="E28" s="44">
        <f>SUM(E23+E24+E25+E26+E27)</f>
        <v>12.299999999999999</v>
      </c>
      <c r="F28" s="60"/>
      <c r="G28" s="60"/>
      <c r="H28" s="45"/>
      <c r="I28" s="60"/>
      <c r="J28" s="60"/>
      <c r="K28" s="46"/>
      <c r="L28" s="47">
        <f>SUM(L23+L24+L25+L26+L27)</f>
        <v>207.39999999999998</v>
      </c>
      <c r="M28" s="41">
        <f t="shared" si="2"/>
        <v>207.39999999999998</v>
      </c>
      <c r="N28" s="41"/>
    </row>
    <row r="29" spans="1:17" ht="15" outlineLevel="1">
      <c r="A29" s="31">
        <v>4</v>
      </c>
      <c r="B29" s="32" t="s">
        <v>78</v>
      </c>
      <c r="C29" s="31"/>
      <c r="D29" s="31"/>
      <c r="E29" s="31"/>
      <c r="F29" s="32"/>
      <c r="G29" s="32"/>
      <c r="H29" s="33"/>
      <c r="I29" s="32"/>
      <c r="J29" s="32"/>
      <c r="K29" s="32"/>
      <c r="L29" s="31"/>
      <c r="M29" s="34">
        <f>SUM(L35)</f>
        <v>206.14999999999998</v>
      </c>
      <c r="N29" s="34" t="s">
        <v>9</v>
      </c>
      <c r="O29" s="2" t="s">
        <v>79</v>
      </c>
      <c r="P29" s="36"/>
      <c r="Q29" s="36"/>
    </row>
    <row r="30" spans="1:17" s="36" customFormat="1" ht="12.75">
      <c r="A30" s="1"/>
      <c r="B30" s="37"/>
      <c r="C30" s="31" t="s">
        <v>47</v>
      </c>
      <c r="D30" s="31"/>
      <c r="E30" s="31">
        <v>2.4</v>
      </c>
      <c r="F30" s="39">
        <v>6.5</v>
      </c>
      <c r="G30" s="39">
        <v>7</v>
      </c>
      <c r="H30" s="39">
        <v>6.5</v>
      </c>
      <c r="I30" s="39">
        <v>6.5</v>
      </c>
      <c r="J30" s="39">
        <v>7.5</v>
      </c>
      <c r="K30" s="40">
        <f>(SUM(F30:J30)-MAX(F30:J30)-MIN(F30:J30))</f>
        <v>20</v>
      </c>
      <c r="L30" s="40">
        <f>(SUM(F30:J30)-MAX(F30:J30)-MIN(F30:J30))*E30</f>
        <v>48</v>
      </c>
      <c r="M30" s="41">
        <f aca="true" t="shared" si="3" ref="M30:M35">M29</f>
        <v>206.14999999999998</v>
      </c>
      <c r="N30" s="41"/>
      <c r="O30" s="6"/>
      <c r="P30" s="2"/>
      <c r="Q30" s="2"/>
    </row>
    <row r="31" spans="2:14" ht="12.75" outlineLevel="1">
      <c r="B31" s="37"/>
      <c r="C31" s="31" t="s">
        <v>53</v>
      </c>
      <c r="D31" s="31"/>
      <c r="E31" s="31">
        <v>2.6</v>
      </c>
      <c r="F31" s="39">
        <v>4.5</v>
      </c>
      <c r="G31" s="39">
        <v>5</v>
      </c>
      <c r="H31" s="39">
        <v>5</v>
      </c>
      <c r="I31" s="39">
        <v>4.5</v>
      </c>
      <c r="J31" s="39">
        <v>5</v>
      </c>
      <c r="K31" s="40">
        <f>(SUM(F31:J31)-MAX(F31:J31)-MIN(F31:J31))</f>
        <v>14.5</v>
      </c>
      <c r="L31" s="40">
        <f>(SUM(F31:J31)-MAX(F31:J31)-MIN(F31:J31))*E31</f>
        <v>37.7</v>
      </c>
      <c r="M31" s="41">
        <f t="shared" si="3"/>
        <v>206.14999999999998</v>
      </c>
      <c r="N31" s="41"/>
    </row>
    <row r="32" spans="2:14" ht="12.75" outlineLevel="1">
      <c r="B32" s="37"/>
      <c r="C32" s="31" t="s">
        <v>59</v>
      </c>
      <c r="D32" s="31"/>
      <c r="E32" s="31">
        <v>2.6</v>
      </c>
      <c r="F32" s="39">
        <v>6</v>
      </c>
      <c r="G32" s="39">
        <v>7</v>
      </c>
      <c r="H32" s="39">
        <v>6</v>
      </c>
      <c r="I32" s="39">
        <v>6</v>
      </c>
      <c r="J32" s="39">
        <v>6</v>
      </c>
      <c r="K32" s="40">
        <f>(SUM(F32:J32)-MAX(F32:J32)-MIN(F32:J32))</f>
        <v>18</v>
      </c>
      <c r="L32" s="40">
        <f>(SUM(F32:J32)-MAX(F32:J32)-MIN(F32:J32))*E32</f>
        <v>46.800000000000004</v>
      </c>
      <c r="M32" s="41">
        <f t="shared" si="3"/>
        <v>206.14999999999998</v>
      </c>
      <c r="N32" s="41"/>
    </row>
    <row r="33" spans="2:14" ht="12.75" outlineLevel="1">
      <c r="B33" s="37"/>
      <c r="C33" s="31" t="s">
        <v>50</v>
      </c>
      <c r="D33" s="31"/>
      <c r="E33" s="31">
        <v>2.3</v>
      </c>
      <c r="F33" s="39">
        <v>6</v>
      </c>
      <c r="G33" s="39">
        <v>6.5</v>
      </c>
      <c r="H33" s="39">
        <v>6</v>
      </c>
      <c r="I33" s="39">
        <v>7</v>
      </c>
      <c r="J33" s="39">
        <v>7</v>
      </c>
      <c r="K33" s="40">
        <f>(SUM(F33:J33)-MAX(F33:J33)-MIN(F33:J33))</f>
        <v>19.5</v>
      </c>
      <c r="L33" s="40">
        <f>(SUM(F33:J33)-MAX(F33:J33)-MIN(F33:J33))*E33</f>
        <v>44.849999999999994</v>
      </c>
      <c r="M33" s="41">
        <f t="shared" si="3"/>
        <v>206.14999999999998</v>
      </c>
      <c r="N33" s="41"/>
    </row>
    <row r="34" spans="2:14" ht="12.75" outlineLevel="1">
      <c r="B34" s="42"/>
      <c r="C34" s="31" t="s">
        <v>69</v>
      </c>
      <c r="D34" s="31"/>
      <c r="E34" s="31">
        <v>2.4</v>
      </c>
      <c r="F34" s="39">
        <v>4</v>
      </c>
      <c r="G34" s="39">
        <v>4</v>
      </c>
      <c r="H34" s="39">
        <v>4.5</v>
      </c>
      <c r="I34" s="39">
        <v>4</v>
      </c>
      <c r="J34" s="39">
        <v>4</v>
      </c>
      <c r="K34" s="40">
        <f>(SUM(F34:J34)-MAX(F34:J34)-MIN(F34:J34))</f>
        <v>12</v>
      </c>
      <c r="L34" s="40">
        <f>(SUM(F34:J34)-MAX(F34:J34)-MIN(F34:J34))*E34</f>
        <v>28.799999999999997</v>
      </c>
      <c r="M34" s="41">
        <f t="shared" si="3"/>
        <v>206.14999999999998</v>
      </c>
      <c r="N34" s="41"/>
    </row>
    <row r="35" spans="3:14" ht="12.75" outlineLevel="1">
      <c r="C35" s="43"/>
      <c r="D35" s="43" t="s">
        <v>14</v>
      </c>
      <c r="E35" s="44">
        <f>SUM(E30+E31+E32+E33+E34)</f>
        <v>12.299999999999999</v>
      </c>
      <c r="F35" s="60"/>
      <c r="G35" s="60"/>
      <c r="H35" s="45"/>
      <c r="I35" s="60"/>
      <c r="J35" s="60"/>
      <c r="K35" s="46"/>
      <c r="L35" s="47">
        <f>SUM(L30+L31+L32+L33+L34)</f>
        <v>206.14999999999998</v>
      </c>
      <c r="M35" s="41">
        <f t="shared" si="3"/>
        <v>206.14999999999998</v>
      </c>
      <c r="N35" s="41"/>
    </row>
    <row r="36" spans="1:17" ht="15" outlineLevel="1">
      <c r="A36" s="31">
        <v>5</v>
      </c>
      <c r="B36" s="32" t="s">
        <v>72</v>
      </c>
      <c r="C36" s="31"/>
      <c r="D36" s="31"/>
      <c r="E36" s="31"/>
      <c r="F36" s="32"/>
      <c r="G36" s="32"/>
      <c r="H36" s="33"/>
      <c r="I36" s="32"/>
      <c r="J36" s="32"/>
      <c r="K36" s="32"/>
      <c r="L36" s="31"/>
      <c r="M36" s="34">
        <f>SUM(L42)</f>
        <v>191.79999999999998</v>
      </c>
      <c r="N36" s="34" t="s">
        <v>9</v>
      </c>
      <c r="O36" s="2" t="s">
        <v>67</v>
      </c>
      <c r="P36" s="36"/>
      <c r="Q36" s="36"/>
    </row>
    <row r="37" spans="1:18" s="36" customFormat="1" ht="15">
      <c r="A37" s="1"/>
      <c r="B37" s="37"/>
      <c r="C37" s="31" t="s">
        <v>47</v>
      </c>
      <c r="D37" s="31"/>
      <c r="E37" s="70">
        <v>2.4</v>
      </c>
      <c r="F37" s="39">
        <v>6</v>
      </c>
      <c r="G37" s="39">
        <v>5.5</v>
      </c>
      <c r="H37" s="39">
        <v>5.5</v>
      </c>
      <c r="I37" s="39">
        <v>6</v>
      </c>
      <c r="J37" s="39">
        <v>6.5</v>
      </c>
      <c r="K37" s="40">
        <f>(SUM(F37:J37)-MAX(F37:J37)-MIN(F37:J37))</f>
        <v>17.5</v>
      </c>
      <c r="L37" s="40">
        <f>(SUM(F37:J37)-MAX(F37:J37)-MIN(F37:J37))*E37</f>
        <v>42</v>
      </c>
      <c r="M37" s="41">
        <f aca="true" t="shared" si="4" ref="M37:M42">M36</f>
        <v>191.79999999999998</v>
      </c>
      <c r="N37" s="41"/>
      <c r="O37" s="6"/>
      <c r="P37" s="2"/>
      <c r="Q37" s="2"/>
      <c r="R37" s="2"/>
    </row>
    <row r="38" spans="2:14" ht="15" outlineLevel="1">
      <c r="B38" s="37"/>
      <c r="C38" s="31" t="s">
        <v>53</v>
      </c>
      <c r="D38" s="31"/>
      <c r="E38" s="70">
        <v>2.6</v>
      </c>
      <c r="F38" s="39">
        <v>5</v>
      </c>
      <c r="G38" s="39">
        <v>4.5</v>
      </c>
      <c r="H38" s="39">
        <v>5</v>
      </c>
      <c r="I38" s="39">
        <v>4.5</v>
      </c>
      <c r="J38" s="39">
        <v>5</v>
      </c>
      <c r="K38" s="40">
        <f>(SUM(F38:J38)-MAX(F38:J38)-MIN(F38:J38))</f>
        <v>14.5</v>
      </c>
      <c r="L38" s="40">
        <f>(SUM(F38:J38)-MAX(F38:J38)-MIN(F38:J38))*E38</f>
        <v>37.7</v>
      </c>
      <c r="M38" s="41">
        <f t="shared" si="4"/>
        <v>191.79999999999998</v>
      </c>
      <c r="N38" s="41"/>
    </row>
    <row r="39" spans="2:14" ht="15" outlineLevel="1">
      <c r="B39" s="37"/>
      <c r="C39" s="31" t="s">
        <v>49</v>
      </c>
      <c r="D39" s="31"/>
      <c r="E39" s="70">
        <v>2.2</v>
      </c>
      <c r="F39" s="39">
        <v>6</v>
      </c>
      <c r="G39" s="39">
        <v>6</v>
      </c>
      <c r="H39" s="39">
        <v>5.5</v>
      </c>
      <c r="I39" s="39">
        <v>5.5</v>
      </c>
      <c r="J39" s="39">
        <v>6</v>
      </c>
      <c r="K39" s="40">
        <f>(SUM(F39:J39)-MAX(F39:J39)-MIN(F39:J39))</f>
        <v>17.5</v>
      </c>
      <c r="L39" s="40">
        <f>(SUM(F39:J39)-MAX(F39:J39)-MIN(F39:J39))*E39</f>
        <v>38.5</v>
      </c>
      <c r="M39" s="41">
        <f t="shared" si="4"/>
        <v>191.79999999999998</v>
      </c>
      <c r="N39" s="41"/>
    </row>
    <row r="40" spans="2:18" ht="15" outlineLevel="1">
      <c r="B40" s="37"/>
      <c r="C40" s="31" t="s">
        <v>50</v>
      </c>
      <c r="D40" s="31"/>
      <c r="E40" s="70">
        <v>2.3</v>
      </c>
      <c r="F40" s="39">
        <v>6.5</v>
      </c>
      <c r="G40" s="39">
        <v>6.5</v>
      </c>
      <c r="H40" s="39">
        <v>7</v>
      </c>
      <c r="I40" s="39">
        <v>7</v>
      </c>
      <c r="J40" s="39">
        <v>6.5</v>
      </c>
      <c r="K40" s="40">
        <f>(SUM(F40:J40)-MAX(F40:J40)-MIN(F40:J40))</f>
        <v>20</v>
      </c>
      <c r="L40" s="40">
        <f>(SUM(F40:J40)-MAX(F40:J40)-MIN(F40:J40))*E40</f>
        <v>46</v>
      </c>
      <c r="M40" s="41">
        <f t="shared" si="4"/>
        <v>191.79999999999998</v>
      </c>
      <c r="N40" s="41"/>
      <c r="R40" s="36"/>
    </row>
    <row r="41" spans="2:14" ht="15" outlineLevel="1">
      <c r="B41" s="42"/>
      <c r="C41" s="31" t="s">
        <v>69</v>
      </c>
      <c r="D41" s="31"/>
      <c r="E41" s="70">
        <v>2.4</v>
      </c>
      <c r="F41" s="39">
        <v>4</v>
      </c>
      <c r="G41" s="39">
        <v>3</v>
      </c>
      <c r="H41" s="39">
        <v>4</v>
      </c>
      <c r="I41" s="39">
        <v>3.5</v>
      </c>
      <c r="J41" s="39">
        <v>5</v>
      </c>
      <c r="K41" s="40">
        <f>(SUM(F41:J41)-MAX(F41:J41)-MIN(F41:J41))</f>
        <v>11.5</v>
      </c>
      <c r="L41" s="40">
        <f>(SUM(F41:J41)-MAX(F41:J41)-MIN(F41:J41))*E41</f>
        <v>27.599999999999998</v>
      </c>
      <c r="M41" s="41">
        <f t="shared" si="4"/>
        <v>191.79999999999998</v>
      </c>
      <c r="N41" s="41"/>
    </row>
    <row r="42" spans="3:14" ht="12.75" outlineLevel="1">
      <c r="C42" s="43"/>
      <c r="D42" s="43" t="s">
        <v>14</v>
      </c>
      <c r="E42" s="44">
        <f>SUM(E37+E38+E39+E40+E41)</f>
        <v>11.9</v>
      </c>
      <c r="F42" s="60"/>
      <c r="G42" s="60"/>
      <c r="H42" s="45"/>
      <c r="I42" s="60"/>
      <c r="J42" s="60"/>
      <c r="K42" s="46"/>
      <c r="L42" s="47">
        <f>SUM(L37+L38+L39+L40+L41)</f>
        <v>191.79999999999998</v>
      </c>
      <c r="M42" s="41">
        <f t="shared" si="4"/>
        <v>191.79999999999998</v>
      </c>
      <c r="N42" s="41"/>
    </row>
    <row r="43" spans="1:17" ht="15" outlineLevel="1">
      <c r="A43" s="31">
        <v>6</v>
      </c>
      <c r="B43" s="32" t="s">
        <v>77</v>
      </c>
      <c r="C43" s="31"/>
      <c r="D43" s="31"/>
      <c r="E43" s="31"/>
      <c r="F43" s="32"/>
      <c r="G43" s="32"/>
      <c r="H43" s="33"/>
      <c r="I43" s="32"/>
      <c r="J43" s="32"/>
      <c r="K43" s="32"/>
      <c r="L43" s="31"/>
      <c r="M43" s="34">
        <f>SUM(L49)</f>
        <v>153.75</v>
      </c>
      <c r="N43" s="34"/>
      <c r="O43" s="2" t="s">
        <v>33</v>
      </c>
      <c r="P43" s="36"/>
      <c r="Q43" s="36"/>
    </row>
    <row r="44" spans="1:17" s="36" customFormat="1" ht="15">
      <c r="A44" s="1"/>
      <c r="B44" s="37"/>
      <c r="C44" s="31" t="s">
        <v>42</v>
      </c>
      <c r="D44" s="31"/>
      <c r="E44" s="70">
        <v>2.2</v>
      </c>
      <c r="F44" s="39">
        <v>5.5</v>
      </c>
      <c r="G44" s="39">
        <v>6</v>
      </c>
      <c r="H44" s="39">
        <v>5.5</v>
      </c>
      <c r="I44" s="39">
        <v>5.5</v>
      </c>
      <c r="J44" s="39">
        <v>6</v>
      </c>
      <c r="K44" s="40">
        <f>(SUM(F44:J44)-MAX(F44:J44)-MIN(F44:J44))</f>
        <v>17</v>
      </c>
      <c r="L44" s="40">
        <f>(SUM(F44:J44)-MAX(F44:J44)-MIN(F44:J44))*E44</f>
        <v>37.400000000000006</v>
      </c>
      <c r="M44" s="41">
        <f>M43</f>
        <v>153.75</v>
      </c>
      <c r="N44" s="41"/>
      <c r="O44" s="6"/>
      <c r="P44" s="2"/>
      <c r="Q44" s="2"/>
    </row>
    <row r="45" spans="2:14" ht="15" outlineLevel="1">
      <c r="B45" s="37"/>
      <c r="C45" s="31" t="s">
        <v>62</v>
      </c>
      <c r="D45" s="31"/>
      <c r="E45" s="70">
        <v>1.7</v>
      </c>
      <c r="F45" s="39">
        <v>5</v>
      </c>
      <c r="G45" s="39">
        <v>5.5</v>
      </c>
      <c r="H45" s="39">
        <v>5.5</v>
      </c>
      <c r="I45" s="39">
        <v>5.5</v>
      </c>
      <c r="J45" s="39">
        <v>6</v>
      </c>
      <c r="K45" s="40">
        <f>(SUM(F45:J45)-MAX(F45:J45)-MIN(F45:J45))</f>
        <v>16.5</v>
      </c>
      <c r="L45" s="40">
        <f>(SUM(F45:J45)-MAX(F45:J45)-MIN(F45:J45))*E45</f>
        <v>28.05</v>
      </c>
      <c r="M45" s="41">
        <f>M44</f>
        <v>153.75</v>
      </c>
      <c r="N45" s="41"/>
    </row>
    <row r="46" spans="2:14" ht="15" outlineLevel="1">
      <c r="B46" s="37"/>
      <c r="C46" s="31" t="s">
        <v>64</v>
      </c>
      <c r="D46" s="31"/>
      <c r="E46" s="70">
        <v>2.2</v>
      </c>
      <c r="F46" s="39">
        <v>5</v>
      </c>
      <c r="G46" s="39">
        <v>5.5</v>
      </c>
      <c r="H46" s="39">
        <v>5.5</v>
      </c>
      <c r="I46" s="39">
        <v>5</v>
      </c>
      <c r="J46" s="39">
        <v>5</v>
      </c>
      <c r="K46" s="40">
        <f>(SUM(F46:J46)-MAX(F46:J46)-MIN(F46:J46))</f>
        <v>15.5</v>
      </c>
      <c r="L46" s="40">
        <f>(SUM(F46:J46)-MAX(F46:J46)-MIN(F46:J46))*E46</f>
        <v>34.1</v>
      </c>
      <c r="M46" s="77"/>
      <c r="N46" s="41"/>
    </row>
    <row r="47" spans="2:14" ht="15" outlineLevel="1">
      <c r="B47" s="37"/>
      <c r="C47" s="31" t="s">
        <v>43</v>
      </c>
      <c r="D47" s="31"/>
      <c r="E47" s="70">
        <v>2</v>
      </c>
      <c r="F47" s="39">
        <v>4.5</v>
      </c>
      <c r="G47" s="39">
        <v>5</v>
      </c>
      <c r="H47" s="39">
        <v>5</v>
      </c>
      <c r="I47" s="39">
        <v>5</v>
      </c>
      <c r="J47" s="39">
        <v>5.5</v>
      </c>
      <c r="K47" s="40">
        <f>(SUM(F47:J47)-MAX(F47:J47)-MIN(F47:J47))</f>
        <v>15</v>
      </c>
      <c r="L47" s="40">
        <f>(SUM(F47:J47)-MAX(F47:J47)-MIN(F47:J47))*E47</f>
        <v>30</v>
      </c>
      <c r="M47" s="77"/>
      <c r="N47" s="41"/>
    </row>
    <row r="48" spans="2:14" ht="15" outlineLevel="1">
      <c r="B48" s="42"/>
      <c r="C48" s="31" t="s">
        <v>49</v>
      </c>
      <c r="D48" s="31"/>
      <c r="E48" s="70">
        <v>2.2</v>
      </c>
      <c r="F48" s="39">
        <v>3.5</v>
      </c>
      <c r="G48" s="39">
        <v>4</v>
      </c>
      <c r="H48" s="39">
        <v>4</v>
      </c>
      <c r="I48" s="39">
        <v>3.5</v>
      </c>
      <c r="J48" s="39">
        <v>3.5</v>
      </c>
      <c r="K48" s="40">
        <f>(SUM(F48:J48)-MAX(F48:J48)-MIN(F48:J48))</f>
        <v>11</v>
      </c>
      <c r="L48" s="40">
        <f>(SUM(F48:J48)-MAX(F48:J48)-MIN(F48:J48))*E48</f>
        <v>24.200000000000003</v>
      </c>
      <c r="M48" s="77"/>
      <c r="N48" s="41"/>
    </row>
    <row r="49" spans="3:14" ht="12.75" outlineLevel="1">
      <c r="C49" s="43"/>
      <c r="D49" s="43" t="s">
        <v>14</v>
      </c>
      <c r="E49" s="44">
        <f>SUM(E44+E45+E46+E47+E48)</f>
        <v>10.3</v>
      </c>
      <c r="F49" s="83"/>
      <c r="G49" s="83"/>
      <c r="H49" s="45"/>
      <c r="I49" s="83"/>
      <c r="J49" s="83"/>
      <c r="K49" s="46"/>
      <c r="L49" s="47">
        <f>SUM(L44+L45+L46+L47+L48)</f>
        <v>153.75</v>
      </c>
      <c r="M49" s="77"/>
      <c r="N49" s="41"/>
    </row>
    <row r="50" spans="1:17" ht="15" outlineLevel="1">
      <c r="A50" s="31">
        <v>7</v>
      </c>
      <c r="B50" s="32" t="s">
        <v>73</v>
      </c>
      <c r="C50" s="31"/>
      <c r="D50" s="31"/>
      <c r="E50" s="31"/>
      <c r="F50" s="32"/>
      <c r="G50" s="32"/>
      <c r="H50" s="33"/>
      <c r="I50" s="32"/>
      <c r="J50" s="32"/>
      <c r="K50" s="32"/>
      <c r="L50" s="31"/>
      <c r="M50" s="34">
        <f>SUM(L56)</f>
        <v>136.05</v>
      </c>
      <c r="N50" s="34"/>
      <c r="O50" s="2" t="s">
        <v>22</v>
      </c>
      <c r="P50" s="36"/>
      <c r="Q50" s="36"/>
    </row>
    <row r="51" spans="1:17" s="36" customFormat="1" ht="15">
      <c r="A51" s="1"/>
      <c r="B51" s="37"/>
      <c r="C51" s="31" t="s">
        <v>64</v>
      </c>
      <c r="D51" s="31"/>
      <c r="E51" s="70">
        <v>2.2</v>
      </c>
      <c r="F51" s="39">
        <v>5</v>
      </c>
      <c r="G51" s="39">
        <v>5</v>
      </c>
      <c r="H51" s="39">
        <v>5</v>
      </c>
      <c r="I51" s="39">
        <v>4</v>
      </c>
      <c r="J51" s="39">
        <v>5</v>
      </c>
      <c r="K51" s="40">
        <f>(SUM(F51:J51)-MAX(F51:J51)-MIN(F51:J51))</f>
        <v>15</v>
      </c>
      <c r="L51" s="40">
        <f>(SUM(F51:J51)-MAX(F51:J51)-MIN(F51:J51))*E51</f>
        <v>33</v>
      </c>
      <c r="M51" s="41">
        <f aca="true" t="shared" si="5" ref="M51:M56">M50</f>
        <v>136.05</v>
      </c>
      <c r="N51" s="41"/>
      <c r="O51" s="6"/>
      <c r="P51" s="2"/>
      <c r="Q51" s="2"/>
    </row>
    <row r="52" spans="2:14" ht="15" outlineLevel="1">
      <c r="B52" s="37"/>
      <c r="C52" s="31" t="s">
        <v>42</v>
      </c>
      <c r="D52" s="31"/>
      <c r="E52" s="70">
        <v>2.2</v>
      </c>
      <c r="F52" s="39">
        <v>5</v>
      </c>
      <c r="G52" s="39">
        <v>5</v>
      </c>
      <c r="H52" s="39">
        <v>5</v>
      </c>
      <c r="I52" s="39">
        <v>4.5</v>
      </c>
      <c r="J52" s="39">
        <v>5</v>
      </c>
      <c r="K52" s="40">
        <f>(SUM(F52:J52)-MAX(F52:J52)-MIN(F52:J52))</f>
        <v>15</v>
      </c>
      <c r="L52" s="40">
        <f>(SUM(F52:J52)-MAX(F52:J52)-MIN(F52:J52))*E52</f>
        <v>33</v>
      </c>
      <c r="M52" s="41">
        <f t="shared" si="5"/>
        <v>136.05</v>
      </c>
      <c r="N52" s="41"/>
    </row>
    <row r="53" spans="2:14" ht="15" outlineLevel="1">
      <c r="B53" s="37"/>
      <c r="C53" s="31" t="s">
        <v>43</v>
      </c>
      <c r="D53" s="31"/>
      <c r="E53" s="70">
        <v>2</v>
      </c>
      <c r="F53" s="39">
        <v>4</v>
      </c>
      <c r="G53" s="39">
        <v>4</v>
      </c>
      <c r="H53" s="39">
        <v>4</v>
      </c>
      <c r="I53" s="39">
        <v>4.5</v>
      </c>
      <c r="J53" s="39">
        <v>4.5</v>
      </c>
      <c r="K53" s="40">
        <f>(SUM(F53:J53)-MAX(F53:J53)-MIN(F53:J53))</f>
        <v>12.5</v>
      </c>
      <c r="L53" s="40">
        <f>(SUM(F53:J53)-MAX(F53:J53)-MIN(F53:J53))*E53</f>
        <v>25</v>
      </c>
      <c r="M53" s="41">
        <f t="shared" si="5"/>
        <v>136.05</v>
      </c>
      <c r="N53" s="41"/>
    </row>
    <row r="54" spans="2:14" ht="15" outlineLevel="1">
      <c r="B54" s="37"/>
      <c r="C54" s="31" t="s">
        <v>62</v>
      </c>
      <c r="D54" s="31"/>
      <c r="E54" s="70">
        <v>1.7</v>
      </c>
      <c r="F54" s="39">
        <v>5</v>
      </c>
      <c r="G54" s="39">
        <v>5</v>
      </c>
      <c r="H54" s="39">
        <v>5</v>
      </c>
      <c r="I54" s="39">
        <v>4.5</v>
      </c>
      <c r="J54" s="39">
        <v>5</v>
      </c>
      <c r="K54" s="40">
        <f>(SUM(F54:J54)-MAX(F54:J54)-MIN(F54:J54))</f>
        <v>15</v>
      </c>
      <c r="L54" s="40">
        <f>(SUM(F54:J54)-MAX(F54:J54)-MIN(F54:J54))*E54</f>
        <v>25.5</v>
      </c>
      <c r="M54" s="41">
        <f t="shared" si="5"/>
        <v>136.05</v>
      </c>
      <c r="N54" s="41"/>
    </row>
    <row r="55" spans="2:14" ht="15" outlineLevel="1">
      <c r="B55" s="42"/>
      <c r="C55" s="71" t="s">
        <v>81</v>
      </c>
      <c r="D55" s="31"/>
      <c r="E55" s="70">
        <v>1.7</v>
      </c>
      <c r="F55" s="39">
        <v>3.5</v>
      </c>
      <c r="G55" s="39">
        <v>4</v>
      </c>
      <c r="H55" s="39">
        <v>4</v>
      </c>
      <c r="I55" s="39">
        <v>2.5</v>
      </c>
      <c r="J55" s="39">
        <v>4</v>
      </c>
      <c r="K55" s="40">
        <f>(SUM(F55:J55)-MAX(F55:J55)-MIN(F55:J55))</f>
        <v>11.5</v>
      </c>
      <c r="L55" s="40">
        <f>(SUM(F55:J55)-MAX(F55:J55)-MIN(F55:J55))*E55</f>
        <v>19.55</v>
      </c>
      <c r="M55" s="41">
        <f t="shared" si="5"/>
        <v>136.05</v>
      </c>
      <c r="N55" s="41"/>
    </row>
    <row r="56" spans="3:14" ht="12.75" outlineLevel="1">
      <c r="C56" s="43"/>
      <c r="D56" s="43" t="s">
        <v>14</v>
      </c>
      <c r="E56" s="44">
        <f>SUM(E51+E52+E53+E54+E55)</f>
        <v>9.799999999999999</v>
      </c>
      <c r="F56" s="60"/>
      <c r="G56" s="60"/>
      <c r="H56" s="45"/>
      <c r="I56" s="60"/>
      <c r="J56" s="60"/>
      <c r="K56" s="46"/>
      <c r="L56" s="47">
        <f>SUM(L51+L52+L53+L54+L55)</f>
        <v>136.05</v>
      </c>
      <c r="M56" s="41">
        <f t="shared" si="5"/>
        <v>136.05</v>
      </c>
      <c r="N56" s="41"/>
    </row>
    <row r="57" spans="1:17" ht="15" outlineLevel="1">
      <c r="A57" s="31">
        <v>8</v>
      </c>
      <c r="B57" s="32" t="s">
        <v>75</v>
      </c>
      <c r="C57" s="31"/>
      <c r="D57" s="31"/>
      <c r="E57" s="31"/>
      <c r="F57" s="32"/>
      <c r="G57" s="32"/>
      <c r="H57" s="33"/>
      <c r="I57" s="32"/>
      <c r="J57" s="32"/>
      <c r="K57" s="32"/>
      <c r="L57" s="31"/>
      <c r="M57" s="34">
        <f>SUM(L63)</f>
        <v>129.4</v>
      </c>
      <c r="N57" s="34"/>
      <c r="O57" s="2" t="s">
        <v>34</v>
      </c>
      <c r="P57" s="36"/>
      <c r="Q57" s="36"/>
    </row>
    <row r="58" spans="1:17" s="36" customFormat="1" ht="15">
      <c r="A58" s="1"/>
      <c r="B58" s="37"/>
      <c r="C58" s="31" t="s">
        <v>43</v>
      </c>
      <c r="D58" s="31"/>
      <c r="E58" s="70">
        <v>2</v>
      </c>
      <c r="F58" s="39">
        <v>4</v>
      </c>
      <c r="G58" s="39">
        <v>5</v>
      </c>
      <c r="H58" s="39">
        <v>5</v>
      </c>
      <c r="I58" s="39">
        <v>4.5</v>
      </c>
      <c r="J58" s="39">
        <v>4</v>
      </c>
      <c r="K58" s="40">
        <f>(SUM(F58:J58)-MAX(F58:J58)-MIN(F58:J58))</f>
        <v>13.5</v>
      </c>
      <c r="L58" s="40">
        <f>(SUM(F58:J58)-MAX(F58:J58)-MIN(F58:J58))*E58</f>
        <v>27</v>
      </c>
      <c r="M58" s="41">
        <f aca="true" t="shared" si="6" ref="M58:M63">M57</f>
        <v>129.4</v>
      </c>
      <c r="N58" s="41"/>
      <c r="O58" s="6"/>
      <c r="P58" s="2"/>
      <c r="Q58" s="2"/>
    </row>
    <row r="59" spans="2:14" ht="15" outlineLevel="1">
      <c r="B59" s="37"/>
      <c r="C59" s="31" t="s">
        <v>42</v>
      </c>
      <c r="D59" s="31"/>
      <c r="E59" s="70">
        <v>2.2</v>
      </c>
      <c r="F59" s="39">
        <v>3.5</v>
      </c>
      <c r="G59" s="39">
        <v>3.5</v>
      </c>
      <c r="H59" s="39">
        <v>3.5</v>
      </c>
      <c r="I59" s="39">
        <v>2.5</v>
      </c>
      <c r="J59" s="39">
        <v>3</v>
      </c>
      <c r="K59" s="40">
        <f>(SUM(F59:J59)-MAX(F59:J59)-MIN(F59:J59))</f>
        <v>10</v>
      </c>
      <c r="L59" s="40">
        <f>(SUM(F59:J59)-MAX(F59:J59)-MIN(F59:J59))*E59</f>
        <v>22</v>
      </c>
      <c r="M59" s="41">
        <f t="shared" si="6"/>
        <v>129.4</v>
      </c>
      <c r="N59" s="41"/>
    </row>
    <row r="60" spans="2:14" ht="15" outlineLevel="1">
      <c r="B60" s="37"/>
      <c r="C60" s="31" t="s">
        <v>80</v>
      </c>
      <c r="D60" s="31"/>
      <c r="E60" s="70">
        <v>1.6</v>
      </c>
      <c r="F60" s="39">
        <v>6</v>
      </c>
      <c r="G60" s="39">
        <v>5</v>
      </c>
      <c r="H60" s="39">
        <v>5.5</v>
      </c>
      <c r="I60" s="39">
        <v>4.5</v>
      </c>
      <c r="J60" s="39">
        <v>6</v>
      </c>
      <c r="K60" s="40">
        <f>(SUM(F60:J60)-MAX(F60:J60)-MIN(F60:J60))</f>
        <v>16.5</v>
      </c>
      <c r="L60" s="40">
        <f>(SUM(F60:J60)-MAX(F60:J60)-MIN(F60:J60))*E60</f>
        <v>26.400000000000002</v>
      </c>
      <c r="M60" s="41">
        <v>7</v>
      </c>
      <c r="N60" s="41">
        <v>6.5</v>
      </c>
    </row>
    <row r="61" spans="2:14" ht="15" outlineLevel="1">
      <c r="B61" s="37"/>
      <c r="C61" s="31" t="s">
        <v>63</v>
      </c>
      <c r="D61" s="31"/>
      <c r="E61" s="70">
        <v>1.7</v>
      </c>
      <c r="F61" s="39">
        <v>5.5</v>
      </c>
      <c r="G61" s="39">
        <v>5</v>
      </c>
      <c r="H61" s="39">
        <v>5</v>
      </c>
      <c r="I61" s="39">
        <v>5</v>
      </c>
      <c r="J61" s="39">
        <v>5</v>
      </c>
      <c r="K61" s="40">
        <f>(SUM(F61:J61)-MAX(F61:J61)-MIN(F61:J61))</f>
        <v>15</v>
      </c>
      <c r="L61" s="40">
        <f>(SUM(F61:J61)-MAX(F61:J61)-MIN(F61:J61))*E61</f>
        <v>25.5</v>
      </c>
      <c r="M61" s="41">
        <f t="shared" si="6"/>
        <v>7</v>
      </c>
      <c r="N61" s="41"/>
    </row>
    <row r="62" spans="2:14" ht="15" outlineLevel="1">
      <c r="B62" s="42"/>
      <c r="C62" s="31" t="s">
        <v>65</v>
      </c>
      <c r="D62" s="31"/>
      <c r="E62" s="70">
        <v>1.9</v>
      </c>
      <c r="F62" s="39">
        <v>5</v>
      </c>
      <c r="G62" s="39">
        <v>5</v>
      </c>
      <c r="H62" s="39">
        <v>5</v>
      </c>
      <c r="I62" s="39">
        <v>5</v>
      </c>
      <c r="J62" s="39">
        <v>4.5</v>
      </c>
      <c r="K62" s="40">
        <f>(SUM(F62:J62)-MAX(F62:J62)-MIN(F62:J62))</f>
        <v>15</v>
      </c>
      <c r="L62" s="40">
        <f>(SUM(F62:J62)-MAX(F62:J62)-MIN(F62:J62))*E62</f>
        <v>28.5</v>
      </c>
      <c r="M62" s="41">
        <f t="shared" si="6"/>
        <v>7</v>
      </c>
      <c r="N62" s="41"/>
    </row>
    <row r="63" spans="3:14" ht="12.75" outlineLevel="1">
      <c r="C63" s="43"/>
      <c r="D63" s="43" t="s">
        <v>14</v>
      </c>
      <c r="E63" s="44">
        <f>SUM(E58+E59+E60+E61+E62)</f>
        <v>9.4</v>
      </c>
      <c r="F63" s="60"/>
      <c r="G63" s="60"/>
      <c r="H63" s="45"/>
      <c r="I63" s="60"/>
      <c r="J63" s="60"/>
      <c r="K63" s="46"/>
      <c r="L63" s="47">
        <f>SUM(L58+L59+L60+L61+L62)</f>
        <v>129.4</v>
      </c>
      <c r="M63" s="41">
        <f t="shared" si="6"/>
        <v>7</v>
      </c>
      <c r="N63" s="41"/>
    </row>
    <row r="64" ht="14.25" outlineLevel="1"/>
    <row r="65" s="36" customFormat="1" ht="12.75"/>
    <row r="66" ht="14.25" outlineLevel="1"/>
    <row r="67" ht="14.25" outlineLevel="1"/>
    <row r="68" spans="1:17" ht="15" outlineLevel="1">
      <c r="A68" s="31">
        <v>9</v>
      </c>
      <c r="B68" s="32" t="s">
        <v>71</v>
      </c>
      <c r="C68" s="31"/>
      <c r="D68" s="31"/>
      <c r="E68" s="31"/>
      <c r="F68" s="32"/>
      <c r="G68" s="32"/>
      <c r="H68" s="33"/>
      <c r="I68" s="32"/>
      <c r="J68" s="32"/>
      <c r="K68" s="32"/>
      <c r="L68" s="31"/>
      <c r="M68" s="34">
        <f>SUM(L74)</f>
        <v>127.25</v>
      </c>
      <c r="N68" s="34"/>
      <c r="O68" s="2" t="s">
        <v>33</v>
      </c>
      <c r="P68" s="36"/>
      <c r="Q68" s="36"/>
    </row>
    <row r="69" spans="2:14" ht="15" outlineLevel="1">
      <c r="B69" s="37"/>
      <c r="C69" s="31" t="s">
        <v>43</v>
      </c>
      <c r="D69" s="31"/>
      <c r="E69" s="70">
        <v>2</v>
      </c>
      <c r="F69" s="39">
        <v>5.5</v>
      </c>
      <c r="G69" s="39">
        <v>6</v>
      </c>
      <c r="H69" s="39">
        <v>5.5</v>
      </c>
      <c r="I69" s="39">
        <v>5.5</v>
      </c>
      <c r="J69" s="39">
        <v>6</v>
      </c>
      <c r="K69" s="40">
        <f>(SUM(F69:J69)-MAX(F69:J69)-MIN(F69:J69))</f>
        <v>17</v>
      </c>
      <c r="L69" s="40">
        <f>(SUM(F69:J69)-MAX(F69:J69)-MIN(F69:J69))*E69</f>
        <v>34</v>
      </c>
      <c r="M69" s="41">
        <f aca="true" t="shared" si="7" ref="M69:M74">M68</f>
        <v>127.25</v>
      </c>
      <c r="N69" s="41"/>
    </row>
    <row r="70" spans="2:14" ht="15" outlineLevel="1">
      <c r="B70" s="37"/>
      <c r="C70" s="31" t="s">
        <v>42</v>
      </c>
      <c r="D70" s="31"/>
      <c r="E70" s="70">
        <v>2.2</v>
      </c>
      <c r="F70" s="39">
        <v>4</v>
      </c>
      <c r="G70" s="39">
        <v>4.5</v>
      </c>
      <c r="H70" s="39">
        <v>4</v>
      </c>
      <c r="I70" s="39">
        <v>3.5</v>
      </c>
      <c r="J70" s="39">
        <v>4</v>
      </c>
      <c r="K70" s="40">
        <f>(SUM(F70:J70)-MAX(F70:J70)-MIN(F70:J70))</f>
        <v>12</v>
      </c>
      <c r="L70" s="40">
        <f>(SUM(F70:J70)-MAX(F70:J70)-MIN(F70:J70))*E70</f>
        <v>26.400000000000002</v>
      </c>
      <c r="M70" s="41">
        <f t="shared" si="7"/>
        <v>127.25</v>
      </c>
      <c r="N70" s="41"/>
    </row>
    <row r="71" spans="2:14" ht="15" outlineLevel="1">
      <c r="B71" s="37"/>
      <c r="C71" s="31" t="s">
        <v>80</v>
      </c>
      <c r="D71" s="31"/>
      <c r="E71" s="70">
        <v>1.6</v>
      </c>
      <c r="F71" s="39">
        <v>4.5</v>
      </c>
      <c r="G71" s="39">
        <v>4</v>
      </c>
      <c r="H71" s="39">
        <v>4.5</v>
      </c>
      <c r="I71" s="39">
        <v>4</v>
      </c>
      <c r="J71" s="39">
        <v>4</v>
      </c>
      <c r="K71" s="40">
        <f>(SUM(F71:J71)-MAX(F71:J71)-MIN(F71:J71))</f>
        <v>12.5</v>
      </c>
      <c r="L71" s="40">
        <f>(SUM(F71:J71)-MAX(F71:J71)-MIN(F71:J71))*E71</f>
        <v>20</v>
      </c>
      <c r="M71" s="41">
        <f t="shared" si="7"/>
        <v>127.25</v>
      </c>
      <c r="N71" s="41"/>
    </row>
    <row r="72" spans="1:17" s="36" customFormat="1" ht="15">
      <c r="A72" s="1"/>
      <c r="B72" s="37"/>
      <c r="C72" s="31" t="s">
        <v>63</v>
      </c>
      <c r="D72" s="31"/>
      <c r="E72" s="70">
        <v>1.7</v>
      </c>
      <c r="F72" s="39">
        <v>6</v>
      </c>
      <c r="G72" s="39">
        <v>6.5</v>
      </c>
      <c r="H72" s="39">
        <v>6</v>
      </c>
      <c r="I72" s="39">
        <v>5.5</v>
      </c>
      <c r="J72" s="39">
        <v>5.5</v>
      </c>
      <c r="K72" s="40">
        <f>(SUM(F72:J72)-MAX(F72:J72)-MIN(F72:J72))</f>
        <v>17.5</v>
      </c>
      <c r="L72" s="40">
        <f>(SUM(F72:J72)-MAX(F72:J72)-MIN(F72:J72))*E72</f>
        <v>29.75</v>
      </c>
      <c r="M72" s="41">
        <f t="shared" si="7"/>
        <v>127.25</v>
      </c>
      <c r="N72" s="41"/>
      <c r="O72" s="6"/>
      <c r="P72" s="2"/>
      <c r="Q72" s="2"/>
    </row>
    <row r="73" spans="2:14" ht="15" outlineLevel="1">
      <c r="B73" s="42"/>
      <c r="C73" s="31" t="s">
        <v>65</v>
      </c>
      <c r="D73" s="31"/>
      <c r="E73" s="70">
        <v>1.9</v>
      </c>
      <c r="F73" s="39">
        <v>3</v>
      </c>
      <c r="G73" s="39">
        <v>3</v>
      </c>
      <c r="H73" s="39">
        <v>3</v>
      </c>
      <c r="I73" s="39">
        <v>3.5</v>
      </c>
      <c r="J73" s="39">
        <v>3</v>
      </c>
      <c r="K73" s="40">
        <f>(SUM(F73:J73)-MAX(F73:J73)-MIN(F73:J73))</f>
        <v>9</v>
      </c>
      <c r="L73" s="40">
        <f>(SUM(F73:J73)-MAX(F73:J73)-MIN(F73:J73))*E73</f>
        <v>17.099999999999998</v>
      </c>
      <c r="M73" s="41">
        <f t="shared" si="7"/>
        <v>127.25</v>
      </c>
      <c r="N73" s="41"/>
    </row>
    <row r="74" spans="3:14" ht="12.75" outlineLevel="1">
      <c r="C74" s="43"/>
      <c r="D74" s="43" t="s">
        <v>14</v>
      </c>
      <c r="E74" s="44">
        <f>SUM(E69+E70+E71+E72+E73)</f>
        <v>9.4</v>
      </c>
      <c r="F74" s="60"/>
      <c r="G74" s="60"/>
      <c r="H74" s="45"/>
      <c r="I74" s="60"/>
      <c r="J74" s="60"/>
      <c r="K74" s="46"/>
      <c r="L74" s="47">
        <f>SUM(L69+L70+L71+L72+L73)</f>
        <v>127.25</v>
      </c>
      <c r="M74" s="41">
        <f t="shared" si="7"/>
        <v>127.25</v>
      </c>
      <c r="N74" s="41"/>
    </row>
    <row r="75" ht="14.25" outlineLevel="1"/>
    <row r="76" ht="14.25" outlineLevel="1"/>
    <row r="77" ht="14.25" outlineLevel="1"/>
    <row r="78" ht="14.25" outlineLevel="1"/>
    <row r="79" s="36" customFormat="1" ht="12.75"/>
    <row r="80" ht="14.25" outlineLevel="1"/>
    <row r="81" ht="14.25" outlineLevel="1"/>
    <row r="82" ht="14.25" outlineLevel="1"/>
    <row r="83" ht="14.25" outlineLevel="1"/>
    <row r="84" ht="14.25" outlineLevel="1"/>
    <row r="85" ht="14.25" outlineLevel="1"/>
    <row r="86" s="36" customFormat="1" ht="12.75"/>
    <row r="87" ht="14.25" outlineLevel="1"/>
    <row r="88" ht="14.25" outlineLevel="1"/>
    <row r="89" ht="14.25" outlineLevel="1"/>
    <row r="90" ht="14.25" outlineLevel="1"/>
    <row r="91" ht="14.25" outlineLevel="1"/>
    <row r="92" ht="14.25" outlineLevel="1"/>
    <row r="93" s="36" customFormat="1" ht="12.75"/>
    <row r="94" ht="14.25" outlineLevel="1"/>
    <row r="95" ht="14.25" outlineLevel="1"/>
    <row r="96" ht="14.25" outlineLevel="1"/>
    <row r="97" ht="14.25" outlineLevel="1"/>
    <row r="98" ht="14.25" outlineLevel="1"/>
    <row r="99" ht="14.25" outlineLevel="1"/>
    <row r="100" s="36" customFormat="1" ht="12.75" hidden="1"/>
    <row r="101" ht="14.25" outlineLevel="1"/>
    <row r="102" ht="14.25" outlineLevel="1"/>
    <row r="103" ht="14.25" outlineLevel="1"/>
    <row r="104" ht="14.25" outlineLevel="1"/>
    <row r="105" ht="14.25" outlineLevel="1"/>
    <row r="106" ht="14.25" outlineLevel="1"/>
    <row r="107" s="36" customFormat="1" ht="12.75"/>
    <row r="108" ht="14.25" outlineLevel="1"/>
    <row r="109" ht="14.25" outlineLevel="1"/>
    <row r="110" ht="14.25" outlineLevel="1"/>
    <row r="111" ht="14.25" outlineLevel="1"/>
    <row r="112" ht="14.25" outlineLevel="1"/>
    <row r="113" ht="14.25" outlineLevel="1"/>
    <row r="131" spans="1:17" ht="15">
      <c r="A131" s="31"/>
      <c r="B131" s="32"/>
      <c r="C131" s="31"/>
      <c r="D131" s="31"/>
      <c r="E131" s="31"/>
      <c r="F131" s="32"/>
      <c r="G131" s="32"/>
      <c r="H131" s="33"/>
      <c r="I131" s="32"/>
      <c r="J131" s="32"/>
      <c r="K131" s="32"/>
      <c r="L131" s="31"/>
      <c r="M131" s="34"/>
      <c r="N131" s="34"/>
      <c r="O131" s="2"/>
      <c r="P131" s="36"/>
      <c r="Q131" s="36"/>
    </row>
    <row r="132" spans="2:14" ht="15">
      <c r="B132" s="37"/>
      <c r="C132" s="31"/>
      <c r="D132" s="31"/>
      <c r="E132" s="70"/>
      <c r="F132" s="49"/>
      <c r="G132" s="49"/>
      <c r="H132" s="49"/>
      <c r="I132" s="49"/>
      <c r="J132" s="49"/>
      <c r="K132" s="46"/>
      <c r="L132" s="40"/>
      <c r="M132" s="41"/>
      <c r="N132" s="41"/>
    </row>
    <row r="133" spans="2:14" ht="15">
      <c r="B133" s="37"/>
      <c r="C133" s="31"/>
      <c r="D133" s="31"/>
      <c r="E133" s="70"/>
      <c r="F133" s="49"/>
      <c r="G133" s="49"/>
      <c r="H133" s="49"/>
      <c r="I133" s="49"/>
      <c r="J133" s="49"/>
      <c r="K133" s="46"/>
      <c r="L133" s="40"/>
      <c r="M133" s="41"/>
      <c r="N133" s="41"/>
    </row>
  </sheetData>
  <sheetProtection selectLockedCells="1" selectUnlockedCells="1"/>
  <mergeCells count="5">
    <mergeCell ref="O6:P7"/>
    <mergeCell ref="C6:C7"/>
    <mergeCell ref="D6:D7"/>
    <mergeCell ref="E6:E7"/>
    <mergeCell ref="F6:J6"/>
  </mergeCells>
  <printOptions/>
  <pageMargins left="0.7402777777777778" right="0" top="0.5201388888888889" bottom="0.19027777777777777" header="0.5118055555555555" footer="0.5118055555555555"/>
  <pageSetup horizontalDpi="300" verticalDpi="300" orientation="portrait" paperSize="9" scale="80" r:id="rId1"/>
  <headerFooter alignWithMargins="0">
    <oddHeader>&amp;CЧемпионат Санкт-Петербурга по прыжкам в воду
25-26, 28-29 апреля 2014 г.
ЦВВС"Невская волна"</oddHeader>
  </headerFooter>
  <rowBreaks count="1" manualBreakCount="1">
    <brk id="64" max="255" man="1"/>
  </rowBreaks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R140"/>
  <sheetViews>
    <sheetView tabSelected="1" view="pageLayout" zoomScaleSheetLayoutView="100" workbookViewId="0" topLeftCell="A40">
      <selection activeCell="L66" sqref="L66"/>
    </sheetView>
  </sheetViews>
  <sheetFormatPr defaultColWidth="8.00390625" defaultRowHeight="12.75" outlineLevelRow="1"/>
  <cols>
    <col min="1" max="1" width="6.28125" style="1" customWidth="1"/>
    <col min="2" max="2" width="10.7109375" style="2" customWidth="1"/>
    <col min="3" max="3" width="6.8515625" style="3" customWidth="1"/>
    <col min="4" max="4" width="4.140625" style="3" customWidth="1"/>
    <col min="5" max="5" width="5.57421875" style="3" customWidth="1"/>
    <col min="6" max="6" width="5.57421875" style="2" customWidth="1"/>
    <col min="7" max="8" width="5.7109375" style="4" customWidth="1"/>
    <col min="9" max="9" width="5.00390625" style="2" customWidth="1"/>
    <col min="10" max="10" width="5.8515625" style="2" customWidth="1"/>
    <col min="11" max="11" width="6.7109375" style="2" customWidth="1"/>
    <col min="12" max="12" width="10.140625" style="2" customWidth="1"/>
    <col min="13" max="14" width="9.421875" style="5" customWidth="1"/>
    <col min="15" max="15" width="9.00390625" style="6" customWidth="1"/>
    <col min="16" max="16" width="11.7109375" style="2" customWidth="1"/>
    <col min="17" max="17" width="7.8515625" style="2" customWidth="1"/>
    <col min="18" max="16384" width="8.00390625" style="2" customWidth="1"/>
  </cols>
  <sheetData>
    <row r="1" spans="1:16" ht="15">
      <c r="A1" s="7"/>
      <c r="B1" s="8"/>
      <c r="C1" s="9"/>
      <c r="D1" s="9"/>
      <c r="E1" s="9"/>
      <c r="F1" s="9"/>
      <c r="G1" s="8"/>
      <c r="H1" s="10"/>
      <c r="I1" s="8"/>
      <c r="J1" s="8"/>
      <c r="K1" s="11"/>
      <c r="L1" s="11"/>
      <c r="M1" s="12"/>
      <c r="N1" s="12"/>
      <c r="O1" s="11"/>
      <c r="P1" s="13"/>
    </row>
    <row r="2" spans="1:16" ht="14.25">
      <c r="A2" s="14"/>
      <c r="B2" s="15"/>
      <c r="C2" s="16"/>
      <c r="D2" s="16"/>
      <c r="E2" s="17"/>
      <c r="F2" s="17"/>
      <c r="G2" s="17"/>
      <c r="H2" s="17"/>
      <c r="I2" s="17"/>
      <c r="J2" s="17"/>
      <c r="K2" s="11"/>
      <c r="L2" s="11"/>
      <c r="M2" s="12"/>
      <c r="N2" s="12"/>
      <c r="O2" s="11"/>
      <c r="P2" s="13"/>
    </row>
    <row r="3" spans="1:16" ht="14.25">
      <c r="A3" s="14"/>
      <c r="B3" s="18"/>
      <c r="C3" s="16"/>
      <c r="D3" s="16"/>
      <c r="E3" s="19"/>
      <c r="F3" s="19"/>
      <c r="G3" s="19"/>
      <c r="H3" s="19"/>
      <c r="I3" s="19"/>
      <c r="J3" s="19"/>
      <c r="K3" s="11"/>
      <c r="L3" s="11"/>
      <c r="M3" s="12"/>
      <c r="N3" s="12"/>
      <c r="O3" s="11"/>
      <c r="P3" s="13"/>
    </row>
    <row r="4" spans="1:16" ht="15">
      <c r="A4" s="20"/>
      <c r="B4" s="9" t="s">
        <v>16</v>
      </c>
      <c r="C4" s="2"/>
      <c r="D4" s="2"/>
      <c r="F4" s="9"/>
      <c r="G4" s="9"/>
      <c r="H4" s="9" t="s">
        <v>18</v>
      </c>
      <c r="I4" s="11"/>
      <c r="J4" s="11"/>
      <c r="K4" s="11"/>
      <c r="L4" s="11"/>
      <c r="M4" s="12"/>
      <c r="N4" s="12"/>
      <c r="O4" s="11"/>
      <c r="P4" s="21"/>
    </row>
    <row r="5" spans="1:16" ht="15">
      <c r="A5" s="20"/>
      <c r="C5" s="9"/>
      <c r="D5" s="9"/>
      <c r="E5" s="9"/>
      <c r="F5" s="8"/>
      <c r="G5" s="8"/>
      <c r="H5" s="8"/>
      <c r="I5" s="11"/>
      <c r="J5" s="11"/>
      <c r="K5" s="11"/>
      <c r="L5" s="11"/>
      <c r="M5" s="12"/>
      <c r="N5" s="12"/>
      <c r="O5" s="11"/>
      <c r="P5" s="13"/>
    </row>
    <row r="6" spans="1:18" ht="12.75" customHeight="1" thickBot="1">
      <c r="A6" s="73"/>
      <c r="B6" s="73"/>
      <c r="C6" s="89" t="s">
        <v>0</v>
      </c>
      <c r="D6" s="89"/>
      <c r="E6" s="90" t="s">
        <v>1</v>
      </c>
      <c r="F6" s="91" t="s">
        <v>2</v>
      </c>
      <c r="G6" s="91"/>
      <c r="H6" s="91"/>
      <c r="I6" s="91"/>
      <c r="J6" s="91"/>
      <c r="K6" s="22"/>
      <c r="L6" s="22"/>
      <c r="M6" s="23"/>
      <c r="N6" s="24" t="s">
        <v>3</v>
      </c>
      <c r="O6" s="88" t="s">
        <v>4</v>
      </c>
      <c r="P6" s="88"/>
      <c r="Q6" s="25"/>
      <c r="R6" s="81"/>
    </row>
    <row r="7" spans="1:18" ht="13.5" thickBot="1">
      <c r="A7" s="72" t="s">
        <v>5</v>
      </c>
      <c r="B7" s="72" t="s">
        <v>6</v>
      </c>
      <c r="C7" s="89"/>
      <c r="D7" s="89"/>
      <c r="E7" s="90"/>
      <c r="F7" s="26">
        <v>1</v>
      </c>
      <c r="G7" s="26">
        <v>2</v>
      </c>
      <c r="H7" s="26">
        <v>3</v>
      </c>
      <c r="I7" s="26">
        <v>4</v>
      </c>
      <c r="J7" s="26">
        <v>5</v>
      </c>
      <c r="K7" s="26"/>
      <c r="L7" s="27"/>
      <c r="M7" s="28" t="s">
        <v>7</v>
      </c>
      <c r="N7" s="29" t="s">
        <v>8</v>
      </c>
      <c r="O7" s="88"/>
      <c r="P7" s="88"/>
      <c r="Q7" s="30"/>
      <c r="R7" s="82"/>
    </row>
    <row r="8" spans="1:18" ht="15">
      <c r="A8" s="31">
        <v>1</v>
      </c>
      <c r="B8" s="32" t="s">
        <v>36</v>
      </c>
      <c r="C8" s="31"/>
      <c r="D8" s="31"/>
      <c r="E8" s="31"/>
      <c r="F8" s="32"/>
      <c r="G8" s="32"/>
      <c r="H8" s="33"/>
      <c r="I8" s="32"/>
      <c r="J8" s="32"/>
      <c r="K8" s="32"/>
      <c r="L8" s="31"/>
      <c r="M8" s="34">
        <f>SUM(L15)</f>
        <v>284.85</v>
      </c>
      <c r="N8" s="34" t="s">
        <v>9</v>
      </c>
      <c r="O8" s="75" t="s">
        <v>34</v>
      </c>
      <c r="P8" s="36"/>
      <c r="Q8" s="48"/>
      <c r="R8" s="36"/>
    </row>
    <row r="9" spans="1:18" s="36" customFormat="1" ht="15">
      <c r="A9" s="1"/>
      <c r="B9" s="37"/>
      <c r="C9" s="31" t="s">
        <v>50</v>
      </c>
      <c r="D9" s="31"/>
      <c r="E9" s="38">
        <v>2.3</v>
      </c>
      <c r="F9" s="39">
        <v>5.5</v>
      </c>
      <c r="G9" s="39">
        <v>6.5</v>
      </c>
      <c r="H9" s="39">
        <v>6.5</v>
      </c>
      <c r="I9" s="39">
        <v>6.5</v>
      </c>
      <c r="J9" s="39">
        <v>6.5</v>
      </c>
      <c r="K9" s="40">
        <f aca="true" t="shared" si="0" ref="K9:K14">(SUM(F9:J9)-MAX(F9:J9)-MIN(F9:J9))</f>
        <v>19.5</v>
      </c>
      <c r="L9" s="40">
        <f aca="true" t="shared" si="1" ref="L9:L14">(SUM(F9:J9)-MAX(F9:J9)-MIN(F9:J9))*E9</f>
        <v>44.849999999999994</v>
      </c>
      <c r="M9" s="41">
        <f aca="true" t="shared" si="2" ref="M9:M15">M8</f>
        <v>284.85</v>
      </c>
      <c r="N9" s="41"/>
      <c r="O9" s="76"/>
      <c r="P9" s="2"/>
      <c r="Q9" s="2"/>
      <c r="R9" s="2"/>
    </row>
    <row r="10" spans="2:15" ht="15" outlineLevel="1">
      <c r="B10" s="37"/>
      <c r="C10" s="31" t="s">
        <v>47</v>
      </c>
      <c r="D10" s="31"/>
      <c r="E10" s="38">
        <v>2.4</v>
      </c>
      <c r="F10" s="39">
        <v>6.5</v>
      </c>
      <c r="G10" s="39">
        <v>7.5</v>
      </c>
      <c r="H10" s="39">
        <v>7</v>
      </c>
      <c r="I10" s="39">
        <v>6.5</v>
      </c>
      <c r="J10" s="39">
        <v>6.5</v>
      </c>
      <c r="K10" s="40">
        <f t="shared" si="0"/>
        <v>20</v>
      </c>
      <c r="L10" s="40">
        <f t="shared" si="1"/>
        <v>48</v>
      </c>
      <c r="M10" s="41">
        <f t="shared" si="2"/>
        <v>284.85</v>
      </c>
      <c r="N10" s="41"/>
      <c r="O10" s="76"/>
    </row>
    <row r="11" spans="2:15" ht="15" outlineLevel="1">
      <c r="B11" s="37"/>
      <c r="C11" s="31" t="s">
        <v>55</v>
      </c>
      <c r="D11" s="31"/>
      <c r="E11" s="38">
        <v>3.1</v>
      </c>
      <c r="F11" s="39">
        <v>4</v>
      </c>
      <c r="G11" s="39">
        <v>4</v>
      </c>
      <c r="H11" s="39">
        <v>4</v>
      </c>
      <c r="I11" s="39">
        <v>4</v>
      </c>
      <c r="J11" s="39">
        <v>4</v>
      </c>
      <c r="K11" s="40">
        <f t="shared" si="0"/>
        <v>12</v>
      </c>
      <c r="L11" s="40">
        <f t="shared" si="1"/>
        <v>37.2</v>
      </c>
      <c r="M11" s="41">
        <f t="shared" si="2"/>
        <v>284.85</v>
      </c>
      <c r="N11" s="41"/>
      <c r="O11" s="76"/>
    </row>
    <row r="12" spans="2:15" ht="15" outlineLevel="1">
      <c r="B12" s="37"/>
      <c r="C12" s="31" t="s">
        <v>53</v>
      </c>
      <c r="D12" s="31"/>
      <c r="E12" s="38">
        <v>2.6</v>
      </c>
      <c r="F12" s="39">
        <v>7</v>
      </c>
      <c r="G12" s="39">
        <v>7.5</v>
      </c>
      <c r="H12" s="39">
        <v>7</v>
      </c>
      <c r="I12" s="39">
        <v>7</v>
      </c>
      <c r="J12" s="39">
        <v>7</v>
      </c>
      <c r="K12" s="40">
        <f t="shared" si="0"/>
        <v>21</v>
      </c>
      <c r="L12" s="40">
        <f t="shared" si="1"/>
        <v>54.6</v>
      </c>
      <c r="M12" s="41">
        <f t="shared" si="2"/>
        <v>284.85</v>
      </c>
      <c r="N12" s="41"/>
      <c r="O12" s="76"/>
    </row>
    <row r="13" spans="2:15" ht="15" outlineLevel="1">
      <c r="B13" s="37"/>
      <c r="C13" s="31" t="s">
        <v>57</v>
      </c>
      <c r="D13" s="31"/>
      <c r="E13" s="38">
        <v>3</v>
      </c>
      <c r="F13" s="39">
        <v>5.5</v>
      </c>
      <c r="G13" s="39">
        <v>6</v>
      </c>
      <c r="H13" s="39">
        <v>5.5</v>
      </c>
      <c r="I13" s="39">
        <v>5.5</v>
      </c>
      <c r="J13" s="39">
        <v>5.5</v>
      </c>
      <c r="K13" s="40">
        <f t="shared" si="0"/>
        <v>16.5</v>
      </c>
      <c r="L13" s="40">
        <f t="shared" si="1"/>
        <v>49.5</v>
      </c>
      <c r="M13" s="41">
        <f t="shared" si="2"/>
        <v>284.85</v>
      </c>
      <c r="N13" s="41"/>
      <c r="O13" s="76"/>
    </row>
    <row r="14" spans="2:15" ht="15" outlineLevel="1">
      <c r="B14" s="42"/>
      <c r="C14" s="31" t="s">
        <v>60</v>
      </c>
      <c r="D14" s="31"/>
      <c r="E14" s="38">
        <v>2.6</v>
      </c>
      <c r="F14" s="39">
        <v>6.5</v>
      </c>
      <c r="G14" s="39">
        <v>6.5</v>
      </c>
      <c r="H14" s="39">
        <v>6.5</v>
      </c>
      <c r="I14" s="39">
        <v>6.5</v>
      </c>
      <c r="J14" s="39">
        <v>6.5</v>
      </c>
      <c r="K14" s="40">
        <f t="shared" si="0"/>
        <v>19.5</v>
      </c>
      <c r="L14" s="40">
        <f t="shared" si="1"/>
        <v>50.7</v>
      </c>
      <c r="M14" s="41">
        <f t="shared" si="2"/>
        <v>284.85</v>
      </c>
      <c r="N14" s="41"/>
      <c r="O14" s="76"/>
    </row>
    <row r="15" spans="3:15" ht="12.75" outlineLevel="1">
      <c r="C15" s="43"/>
      <c r="D15" s="43" t="s">
        <v>14</v>
      </c>
      <c r="E15" s="44">
        <f>SUM(E9+E10+E11+E12+E13+E14)</f>
        <v>15.999999999999998</v>
      </c>
      <c r="F15" s="13"/>
      <c r="G15" s="13"/>
      <c r="H15" s="45"/>
      <c r="I15" s="13"/>
      <c r="J15" s="13"/>
      <c r="K15" s="46"/>
      <c r="L15" s="47">
        <f>SUM(L9+L10+L11+L12+L13+L14)</f>
        <v>284.85</v>
      </c>
      <c r="M15" s="41">
        <f t="shared" si="2"/>
        <v>284.85</v>
      </c>
      <c r="N15" s="41"/>
      <c r="O15" s="76"/>
    </row>
    <row r="16" spans="1:16" ht="15" outlineLevel="1">
      <c r="A16" s="31">
        <v>2</v>
      </c>
      <c r="B16" s="32" t="s">
        <v>30</v>
      </c>
      <c r="C16" s="31"/>
      <c r="D16" s="31"/>
      <c r="E16" s="31"/>
      <c r="F16" s="32"/>
      <c r="G16" s="32"/>
      <c r="H16" s="33"/>
      <c r="I16" s="32"/>
      <c r="J16" s="32"/>
      <c r="K16" s="32"/>
      <c r="L16" s="31"/>
      <c r="M16" s="34">
        <f>SUM(L23)</f>
        <v>271.6</v>
      </c>
      <c r="N16" s="34" t="s">
        <v>9</v>
      </c>
      <c r="O16" s="75" t="s">
        <v>20</v>
      </c>
      <c r="P16" s="36"/>
    </row>
    <row r="17" spans="1:16" s="36" customFormat="1" ht="15">
      <c r="A17" s="1"/>
      <c r="B17" s="37"/>
      <c r="C17" s="31" t="s">
        <v>53</v>
      </c>
      <c r="D17" s="31"/>
      <c r="E17" s="38">
        <v>2.6</v>
      </c>
      <c r="F17" s="39">
        <v>6</v>
      </c>
      <c r="G17" s="39">
        <v>6.5</v>
      </c>
      <c r="H17" s="39">
        <v>6</v>
      </c>
      <c r="I17" s="39">
        <v>6.5</v>
      </c>
      <c r="J17" s="39">
        <v>6.5</v>
      </c>
      <c r="K17" s="40">
        <f aca="true" t="shared" si="3" ref="K17:K22">(SUM(F17:J17)-MAX(F17:J17)-MIN(F17:J17))</f>
        <v>19</v>
      </c>
      <c r="L17" s="40">
        <f aca="true" t="shared" si="4" ref="L17:L22">(SUM(F17:J17)-MAX(F17:J17)-MIN(F17:J17))*E17</f>
        <v>49.4</v>
      </c>
      <c r="M17" s="41">
        <f aca="true" t="shared" si="5" ref="M17:M23">M16</f>
        <v>271.6</v>
      </c>
      <c r="N17" s="41"/>
      <c r="O17" s="76"/>
      <c r="P17" s="2"/>
    </row>
    <row r="18" spans="2:15" ht="15" outlineLevel="1">
      <c r="B18" s="37"/>
      <c r="C18" s="31" t="s">
        <v>47</v>
      </c>
      <c r="D18" s="31"/>
      <c r="E18" s="38">
        <v>2.4</v>
      </c>
      <c r="F18" s="39">
        <v>6.5</v>
      </c>
      <c r="G18" s="39">
        <v>7</v>
      </c>
      <c r="H18" s="39">
        <v>6</v>
      </c>
      <c r="I18" s="39">
        <v>6.5</v>
      </c>
      <c r="J18" s="39">
        <v>7</v>
      </c>
      <c r="K18" s="40">
        <f t="shared" si="3"/>
        <v>20</v>
      </c>
      <c r="L18" s="40">
        <f t="shared" si="4"/>
        <v>48</v>
      </c>
      <c r="M18" s="41">
        <f t="shared" si="5"/>
        <v>271.6</v>
      </c>
      <c r="N18" s="41"/>
      <c r="O18" s="76"/>
    </row>
    <row r="19" spans="2:15" ht="15" outlineLevel="1">
      <c r="B19" s="37"/>
      <c r="C19" s="31" t="s">
        <v>50</v>
      </c>
      <c r="D19" s="31"/>
      <c r="E19" s="38">
        <v>2.3</v>
      </c>
      <c r="F19" s="39">
        <v>4.5</v>
      </c>
      <c r="G19" s="39">
        <v>4.5</v>
      </c>
      <c r="H19" s="39">
        <v>5</v>
      </c>
      <c r="I19" s="39">
        <v>5.5</v>
      </c>
      <c r="J19" s="39">
        <v>5.5</v>
      </c>
      <c r="K19" s="40">
        <f t="shared" si="3"/>
        <v>15</v>
      </c>
      <c r="L19" s="40">
        <f t="shared" si="4"/>
        <v>34.5</v>
      </c>
      <c r="M19" s="41">
        <f t="shared" si="5"/>
        <v>271.6</v>
      </c>
      <c r="N19" s="41"/>
      <c r="O19" s="76"/>
    </row>
    <row r="20" spans="2:15" ht="15" outlineLevel="1">
      <c r="B20" s="37"/>
      <c r="C20" s="31" t="s">
        <v>57</v>
      </c>
      <c r="D20" s="31"/>
      <c r="E20" s="38">
        <v>3</v>
      </c>
      <c r="F20" s="39">
        <v>5.5</v>
      </c>
      <c r="G20" s="39">
        <v>5.5</v>
      </c>
      <c r="H20" s="39">
        <v>5.5</v>
      </c>
      <c r="I20" s="39">
        <v>5.5</v>
      </c>
      <c r="J20" s="39">
        <v>6</v>
      </c>
      <c r="K20" s="40">
        <f t="shared" si="3"/>
        <v>16.5</v>
      </c>
      <c r="L20" s="40">
        <f t="shared" si="4"/>
        <v>49.5</v>
      </c>
      <c r="M20" s="41">
        <f t="shared" si="5"/>
        <v>271.6</v>
      </c>
      <c r="N20" s="41"/>
      <c r="O20" s="76"/>
    </row>
    <row r="21" spans="2:15" ht="15" outlineLevel="1">
      <c r="B21" s="37"/>
      <c r="C21" s="31" t="s">
        <v>55</v>
      </c>
      <c r="D21" s="31"/>
      <c r="E21" s="38">
        <v>3.1</v>
      </c>
      <c r="F21" s="39">
        <v>5</v>
      </c>
      <c r="G21" s="39">
        <v>4</v>
      </c>
      <c r="H21" s="39">
        <v>4.5</v>
      </c>
      <c r="I21" s="39">
        <v>4.5</v>
      </c>
      <c r="J21" s="39">
        <v>5</v>
      </c>
      <c r="K21" s="40">
        <f t="shared" si="3"/>
        <v>14</v>
      </c>
      <c r="L21" s="40">
        <f t="shared" si="4"/>
        <v>43.4</v>
      </c>
      <c r="M21" s="41">
        <f t="shared" si="5"/>
        <v>271.6</v>
      </c>
      <c r="N21" s="41"/>
      <c r="O21" s="76"/>
    </row>
    <row r="22" spans="2:15" ht="15" outlineLevel="1">
      <c r="B22" s="42"/>
      <c r="C22" s="31" t="s">
        <v>59</v>
      </c>
      <c r="D22" s="31"/>
      <c r="E22" s="38">
        <v>2.6</v>
      </c>
      <c r="F22" s="39">
        <v>6</v>
      </c>
      <c r="G22" s="39">
        <v>6</v>
      </c>
      <c r="H22" s="39">
        <v>6</v>
      </c>
      <c r="I22" s="39">
        <v>7</v>
      </c>
      <c r="J22" s="39">
        <v>6</v>
      </c>
      <c r="K22" s="40">
        <f t="shared" si="3"/>
        <v>18</v>
      </c>
      <c r="L22" s="40">
        <f t="shared" si="4"/>
        <v>46.800000000000004</v>
      </c>
      <c r="M22" s="41">
        <f t="shared" si="5"/>
        <v>271.6</v>
      </c>
      <c r="N22" s="41"/>
      <c r="O22" s="76"/>
    </row>
    <row r="23" spans="3:15" ht="12.75" outlineLevel="1">
      <c r="C23" s="43"/>
      <c r="D23" s="43" t="s">
        <v>14</v>
      </c>
      <c r="E23" s="44">
        <f>SUM(E17+E18+E19+E20+E21+E22)</f>
        <v>16</v>
      </c>
      <c r="F23" s="13"/>
      <c r="G23" s="13"/>
      <c r="H23" s="45"/>
      <c r="I23" s="13"/>
      <c r="J23" s="13"/>
      <c r="K23" s="46"/>
      <c r="L23" s="47">
        <f>SUM(L17+L18+L19+L20+L21+L22)</f>
        <v>271.6</v>
      </c>
      <c r="M23" s="41">
        <f t="shared" si="5"/>
        <v>271.6</v>
      </c>
      <c r="N23" s="41"/>
      <c r="O23" s="76"/>
    </row>
    <row r="24" spans="1:18" ht="15" outlineLevel="1">
      <c r="A24" s="31">
        <v>3</v>
      </c>
      <c r="B24" s="32" t="s">
        <v>25</v>
      </c>
      <c r="C24" s="31"/>
      <c r="D24" s="31"/>
      <c r="E24" s="31"/>
      <c r="F24" s="32"/>
      <c r="G24" s="32"/>
      <c r="H24" s="33"/>
      <c r="I24" s="32"/>
      <c r="J24" s="32"/>
      <c r="K24" s="32"/>
      <c r="L24" s="31"/>
      <c r="M24" s="34">
        <f>SUM(L31)</f>
        <v>264.7</v>
      </c>
      <c r="N24" s="34" t="s">
        <v>9</v>
      </c>
      <c r="O24" s="75" t="s">
        <v>26</v>
      </c>
      <c r="P24" s="36"/>
      <c r="Q24" s="48"/>
      <c r="R24" s="36"/>
    </row>
    <row r="25" spans="1:18" s="36" customFormat="1" ht="15">
      <c r="A25" s="1"/>
      <c r="B25" s="37"/>
      <c r="C25" s="31" t="s">
        <v>50</v>
      </c>
      <c r="D25" s="31"/>
      <c r="E25" s="38">
        <v>2.3</v>
      </c>
      <c r="F25" s="39">
        <v>5</v>
      </c>
      <c r="G25" s="39">
        <v>5</v>
      </c>
      <c r="H25" s="39">
        <v>5.5</v>
      </c>
      <c r="I25" s="39">
        <v>5.5</v>
      </c>
      <c r="J25" s="39">
        <v>6</v>
      </c>
      <c r="K25" s="40">
        <f aca="true" t="shared" si="6" ref="K25:K30">(SUM(F25:J25)-MAX(F25:J25)-MIN(F25:J25))</f>
        <v>16</v>
      </c>
      <c r="L25" s="40">
        <f aca="true" t="shared" si="7" ref="L25:L30">(SUM(F25:J25)-MAX(F25:J25)-MIN(F25:J25))*E25</f>
        <v>36.8</v>
      </c>
      <c r="M25" s="41">
        <f aca="true" t="shared" si="8" ref="M25:M31">M24</f>
        <v>264.7</v>
      </c>
      <c r="N25" s="41"/>
      <c r="O25" s="76"/>
      <c r="P25" s="2"/>
      <c r="Q25" s="2"/>
      <c r="R25" s="2"/>
    </row>
    <row r="26" spans="2:15" ht="15" outlineLevel="1">
      <c r="B26" s="37"/>
      <c r="C26" s="31" t="s">
        <v>57</v>
      </c>
      <c r="D26" s="31"/>
      <c r="E26" s="38">
        <v>3</v>
      </c>
      <c r="F26" s="39">
        <v>5</v>
      </c>
      <c r="G26" s="39">
        <v>5.5</v>
      </c>
      <c r="H26" s="39">
        <v>5</v>
      </c>
      <c r="I26" s="39">
        <v>5.5</v>
      </c>
      <c r="J26" s="39">
        <v>5.5</v>
      </c>
      <c r="K26" s="40">
        <f t="shared" si="6"/>
        <v>16</v>
      </c>
      <c r="L26" s="40">
        <f t="shared" si="7"/>
        <v>48</v>
      </c>
      <c r="M26" s="41">
        <f t="shared" si="8"/>
        <v>264.7</v>
      </c>
      <c r="N26" s="41"/>
      <c r="O26" s="76"/>
    </row>
    <row r="27" spans="2:15" ht="15" outlineLevel="1">
      <c r="B27" s="37"/>
      <c r="C27" s="31" t="s">
        <v>59</v>
      </c>
      <c r="D27" s="31"/>
      <c r="E27" s="38">
        <v>2.6</v>
      </c>
      <c r="F27" s="39">
        <v>6</v>
      </c>
      <c r="G27" s="39">
        <v>5</v>
      </c>
      <c r="H27" s="39">
        <v>5</v>
      </c>
      <c r="I27" s="39">
        <v>6.5</v>
      </c>
      <c r="J27" s="39">
        <v>5</v>
      </c>
      <c r="K27" s="40">
        <f t="shared" si="6"/>
        <v>16</v>
      </c>
      <c r="L27" s="40">
        <f t="shared" si="7"/>
        <v>41.6</v>
      </c>
      <c r="M27" s="41">
        <f t="shared" si="8"/>
        <v>264.7</v>
      </c>
      <c r="N27" s="41"/>
      <c r="O27" s="76"/>
    </row>
    <row r="28" spans="2:15" ht="15" outlineLevel="1">
      <c r="B28" s="37"/>
      <c r="C28" s="31" t="s">
        <v>55</v>
      </c>
      <c r="D28" s="31"/>
      <c r="E28" s="38">
        <v>3.1</v>
      </c>
      <c r="F28" s="39">
        <v>5</v>
      </c>
      <c r="G28" s="39">
        <v>4</v>
      </c>
      <c r="H28" s="39">
        <v>4</v>
      </c>
      <c r="I28" s="39">
        <v>5</v>
      </c>
      <c r="J28" s="39">
        <v>5</v>
      </c>
      <c r="K28" s="40">
        <f t="shared" si="6"/>
        <v>14</v>
      </c>
      <c r="L28" s="40">
        <f t="shared" si="7"/>
        <v>43.4</v>
      </c>
      <c r="M28" s="41">
        <f t="shared" si="8"/>
        <v>264.7</v>
      </c>
      <c r="N28" s="41"/>
      <c r="O28" s="76"/>
    </row>
    <row r="29" spans="2:15" ht="15" outlineLevel="1">
      <c r="B29" s="37"/>
      <c r="C29" s="31" t="s">
        <v>53</v>
      </c>
      <c r="D29" s="31"/>
      <c r="E29" s="38">
        <v>2.6</v>
      </c>
      <c r="F29" s="39">
        <v>6</v>
      </c>
      <c r="G29" s="39">
        <v>5.5</v>
      </c>
      <c r="H29" s="39">
        <v>5.5</v>
      </c>
      <c r="I29" s="39">
        <v>7</v>
      </c>
      <c r="J29" s="39">
        <v>6</v>
      </c>
      <c r="K29" s="40">
        <f t="shared" si="6"/>
        <v>17.5</v>
      </c>
      <c r="L29" s="40">
        <f t="shared" si="7"/>
        <v>45.5</v>
      </c>
      <c r="M29" s="41">
        <f t="shared" si="8"/>
        <v>264.7</v>
      </c>
      <c r="N29" s="41"/>
      <c r="O29" s="76"/>
    </row>
    <row r="30" spans="2:15" ht="15" outlineLevel="1">
      <c r="B30" s="42"/>
      <c r="C30" s="31" t="s">
        <v>60</v>
      </c>
      <c r="D30" s="31"/>
      <c r="E30" s="38">
        <v>2.6</v>
      </c>
      <c r="F30" s="39">
        <v>6.5</v>
      </c>
      <c r="G30" s="39">
        <v>6</v>
      </c>
      <c r="H30" s="39">
        <v>6</v>
      </c>
      <c r="I30" s="39">
        <v>6.5</v>
      </c>
      <c r="J30" s="39">
        <v>6.5</v>
      </c>
      <c r="K30" s="40">
        <f t="shared" si="6"/>
        <v>19</v>
      </c>
      <c r="L30" s="40">
        <f t="shared" si="7"/>
        <v>49.4</v>
      </c>
      <c r="M30" s="41">
        <f t="shared" si="8"/>
        <v>264.7</v>
      </c>
      <c r="N30" s="41"/>
      <c r="O30" s="76"/>
    </row>
    <row r="31" spans="3:15" ht="12.75" outlineLevel="1">
      <c r="C31" s="43"/>
      <c r="D31" s="43" t="s">
        <v>14</v>
      </c>
      <c r="E31" s="44">
        <f>SUM(E25+E26+E27+E28+E29+E30)</f>
        <v>16.2</v>
      </c>
      <c r="F31" s="13"/>
      <c r="G31" s="13"/>
      <c r="H31" s="45"/>
      <c r="I31" s="13"/>
      <c r="J31" s="13"/>
      <c r="K31" s="46"/>
      <c r="L31" s="47">
        <f>SUM(L25+L26+L27+L28+L29+L30)</f>
        <v>264.7</v>
      </c>
      <c r="M31" s="41">
        <f t="shared" si="8"/>
        <v>264.7</v>
      </c>
      <c r="N31" s="41"/>
      <c r="O31" s="76"/>
    </row>
    <row r="32" spans="1:18" ht="15" outlineLevel="1">
      <c r="A32" s="31">
        <v>4</v>
      </c>
      <c r="B32" s="32" t="s">
        <v>27</v>
      </c>
      <c r="C32" s="31"/>
      <c r="D32" s="31"/>
      <c r="E32" s="31"/>
      <c r="F32" s="32"/>
      <c r="G32" s="32"/>
      <c r="H32" s="33"/>
      <c r="I32" s="32"/>
      <c r="J32" s="32"/>
      <c r="K32" s="32"/>
      <c r="L32" s="31"/>
      <c r="M32" s="34">
        <f>SUM(L39)</f>
        <v>255.7</v>
      </c>
      <c r="N32" s="34"/>
      <c r="O32" s="75" t="s">
        <v>28</v>
      </c>
      <c r="P32" s="36"/>
      <c r="Q32" s="48"/>
      <c r="R32" s="36"/>
    </row>
    <row r="33" spans="1:18" s="48" customFormat="1" ht="15">
      <c r="A33" s="1"/>
      <c r="B33" s="37"/>
      <c r="C33" s="31" t="s">
        <v>11</v>
      </c>
      <c r="D33" s="31"/>
      <c r="E33" s="38">
        <v>3.1</v>
      </c>
      <c r="F33" s="39">
        <v>4</v>
      </c>
      <c r="G33" s="39">
        <v>4</v>
      </c>
      <c r="H33" s="39">
        <v>4.5</v>
      </c>
      <c r="I33" s="39">
        <v>4.5</v>
      </c>
      <c r="J33" s="39">
        <v>4</v>
      </c>
      <c r="K33" s="40">
        <f aca="true" t="shared" si="9" ref="K33:K38">(SUM(F33:J33)-MAX(F33:J33)-MIN(F33:J33))</f>
        <v>12.5</v>
      </c>
      <c r="L33" s="40">
        <f aca="true" t="shared" si="10" ref="L33:L38">(SUM(F33:J33)-MAX(F33:J33)-MIN(F33:J33))*E33</f>
        <v>38.75</v>
      </c>
      <c r="M33" s="41">
        <f aca="true" t="shared" si="11" ref="M33:M39">M32</f>
        <v>255.7</v>
      </c>
      <c r="N33" s="41"/>
      <c r="O33" s="76"/>
      <c r="P33" s="2"/>
      <c r="Q33" s="2"/>
      <c r="R33" s="2"/>
    </row>
    <row r="34" spans="2:15" ht="15" outlineLevel="1">
      <c r="B34" s="37"/>
      <c r="C34" s="31" t="s">
        <v>10</v>
      </c>
      <c r="D34" s="31"/>
      <c r="E34" s="38">
        <v>2.6</v>
      </c>
      <c r="F34" s="39">
        <v>4</v>
      </c>
      <c r="G34" s="39">
        <v>4</v>
      </c>
      <c r="H34" s="39">
        <v>4</v>
      </c>
      <c r="I34" s="39">
        <v>4</v>
      </c>
      <c r="J34" s="39">
        <v>4.5</v>
      </c>
      <c r="K34" s="40">
        <f t="shared" si="9"/>
        <v>12</v>
      </c>
      <c r="L34" s="40">
        <f t="shared" si="10"/>
        <v>31.200000000000003</v>
      </c>
      <c r="M34" s="41">
        <f t="shared" si="11"/>
        <v>255.7</v>
      </c>
      <c r="N34" s="41"/>
      <c r="O34" s="76"/>
    </row>
    <row r="35" spans="2:15" ht="15" outlineLevel="1">
      <c r="B35" s="37"/>
      <c r="C35" s="31" t="s">
        <v>56</v>
      </c>
      <c r="D35" s="31"/>
      <c r="E35" s="38">
        <v>3</v>
      </c>
      <c r="F35" s="39">
        <v>4</v>
      </c>
      <c r="G35" s="39">
        <v>4.5</v>
      </c>
      <c r="H35" s="39">
        <v>4</v>
      </c>
      <c r="I35" s="39">
        <v>4</v>
      </c>
      <c r="J35" s="39">
        <v>4.5</v>
      </c>
      <c r="K35" s="40">
        <f t="shared" si="9"/>
        <v>12.5</v>
      </c>
      <c r="L35" s="40">
        <f t="shared" si="10"/>
        <v>37.5</v>
      </c>
      <c r="M35" s="41">
        <f t="shared" si="11"/>
        <v>255.7</v>
      </c>
      <c r="N35" s="41"/>
      <c r="O35" s="76"/>
    </row>
    <row r="36" spans="2:15" ht="15" outlineLevel="1">
      <c r="B36" s="37"/>
      <c r="C36" s="31" t="s">
        <v>57</v>
      </c>
      <c r="D36" s="31"/>
      <c r="E36" s="38">
        <v>3</v>
      </c>
      <c r="F36" s="39">
        <v>6</v>
      </c>
      <c r="G36" s="39">
        <v>6</v>
      </c>
      <c r="H36" s="39">
        <v>5.5</v>
      </c>
      <c r="I36" s="39">
        <v>6</v>
      </c>
      <c r="J36" s="39">
        <v>6</v>
      </c>
      <c r="K36" s="40">
        <f t="shared" si="9"/>
        <v>18</v>
      </c>
      <c r="L36" s="40">
        <f t="shared" si="10"/>
        <v>54</v>
      </c>
      <c r="M36" s="41">
        <f t="shared" si="11"/>
        <v>255.7</v>
      </c>
      <c r="N36" s="41"/>
      <c r="O36" s="76"/>
    </row>
    <row r="37" spans="2:15" ht="15" outlineLevel="1">
      <c r="B37" s="37"/>
      <c r="C37" s="31" t="s">
        <v>61</v>
      </c>
      <c r="D37" s="31"/>
      <c r="E37" s="38">
        <v>2.5</v>
      </c>
      <c r="F37" s="39">
        <v>6.5</v>
      </c>
      <c r="G37" s="39">
        <v>6.5</v>
      </c>
      <c r="H37" s="39">
        <v>6.5</v>
      </c>
      <c r="I37" s="39">
        <v>7</v>
      </c>
      <c r="J37" s="39">
        <v>6.5</v>
      </c>
      <c r="K37" s="40">
        <f t="shared" si="9"/>
        <v>19.5</v>
      </c>
      <c r="L37" s="40">
        <f t="shared" si="10"/>
        <v>48.75</v>
      </c>
      <c r="M37" s="41">
        <f t="shared" si="11"/>
        <v>255.7</v>
      </c>
      <c r="N37" s="41"/>
      <c r="O37" s="76"/>
    </row>
    <row r="38" spans="2:15" ht="15" outlineLevel="1">
      <c r="B38" s="42"/>
      <c r="C38" s="31" t="s">
        <v>60</v>
      </c>
      <c r="D38" s="31"/>
      <c r="E38" s="38">
        <v>2.6</v>
      </c>
      <c r="F38" s="39">
        <v>6.5</v>
      </c>
      <c r="G38" s="39">
        <v>6</v>
      </c>
      <c r="H38" s="39">
        <v>5.5</v>
      </c>
      <c r="I38" s="39">
        <v>5.5</v>
      </c>
      <c r="J38" s="39">
        <v>6</v>
      </c>
      <c r="K38" s="40">
        <f t="shared" si="9"/>
        <v>17.5</v>
      </c>
      <c r="L38" s="40">
        <f t="shared" si="10"/>
        <v>45.5</v>
      </c>
      <c r="M38" s="41">
        <f t="shared" si="11"/>
        <v>255.7</v>
      </c>
      <c r="N38" s="41"/>
      <c r="O38" s="76"/>
    </row>
    <row r="39" spans="3:15" ht="12.75" outlineLevel="1">
      <c r="C39" s="43"/>
      <c r="D39" s="43" t="s">
        <v>14</v>
      </c>
      <c r="E39" s="44">
        <f>SUM(E33+E34+E35+E36+E37+E38)</f>
        <v>16.8</v>
      </c>
      <c r="F39" s="13"/>
      <c r="G39" s="13"/>
      <c r="H39" s="45"/>
      <c r="I39" s="13"/>
      <c r="J39" s="13"/>
      <c r="K39" s="46"/>
      <c r="L39" s="47">
        <f>SUM(L33+L34+L35+L36+L37+L38)</f>
        <v>255.7</v>
      </c>
      <c r="M39" s="41">
        <f t="shared" si="11"/>
        <v>255.7</v>
      </c>
      <c r="N39" s="41"/>
      <c r="O39" s="76"/>
    </row>
    <row r="40" spans="1:18" ht="15" outlineLevel="1">
      <c r="A40" s="31">
        <v>5</v>
      </c>
      <c r="B40" s="32" t="s">
        <v>39</v>
      </c>
      <c r="C40" s="31"/>
      <c r="D40" s="31"/>
      <c r="E40" s="31"/>
      <c r="F40" s="32"/>
      <c r="G40" s="32"/>
      <c r="H40" s="33"/>
      <c r="I40" s="32"/>
      <c r="J40" s="32"/>
      <c r="K40" s="32"/>
      <c r="L40" s="31"/>
      <c r="M40" s="34">
        <f>SUM(L47)</f>
        <v>243.95000000000002</v>
      </c>
      <c r="N40" s="34"/>
      <c r="O40" s="75" t="s">
        <v>20</v>
      </c>
      <c r="P40" s="36"/>
      <c r="Q40" s="48"/>
      <c r="R40" s="36"/>
    </row>
    <row r="41" spans="1:18" s="36" customFormat="1" ht="15">
      <c r="A41" s="1"/>
      <c r="B41" s="37"/>
      <c r="C41" s="31" t="s">
        <v>48</v>
      </c>
      <c r="D41" s="31"/>
      <c r="E41" s="38">
        <v>2.4</v>
      </c>
      <c r="F41" s="39">
        <v>6.5</v>
      </c>
      <c r="G41" s="39">
        <v>6.5</v>
      </c>
      <c r="H41" s="39">
        <v>6</v>
      </c>
      <c r="I41" s="39">
        <v>6.5</v>
      </c>
      <c r="J41" s="39">
        <v>7</v>
      </c>
      <c r="K41" s="40">
        <f aca="true" t="shared" si="12" ref="K41:K46">(SUM(F41:J41)-MAX(F41:J41)-MIN(F41:J41))</f>
        <v>19.5</v>
      </c>
      <c r="L41" s="40">
        <f aca="true" t="shared" si="13" ref="L41:L46">(SUM(F41:J41)-MAX(F41:J41)-MIN(F41:J41))*E41</f>
        <v>46.8</v>
      </c>
      <c r="M41" s="41">
        <f aca="true" t="shared" si="14" ref="M41:M47">M40</f>
        <v>243.95000000000002</v>
      </c>
      <c r="N41" s="41"/>
      <c r="O41" s="76"/>
      <c r="P41" s="2"/>
      <c r="Q41" s="2"/>
      <c r="R41" s="2"/>
    </row>
    <row r="42" spans="2:15" ht="15" outlineLevel="1">
      <c r="B42" s="37"/>
      <c r="C42" s="31" t="s">
        <v>47</v>
      </c>
      <c r="D42" s="31"/>
      <c r="E42" s="38">
        <v>2.4</v>
      </c>
      <c r="F42" s="39">
        <v>5.5</v>
      </c>
      <c r="G42" s="39">
        <v>5.5</v>
      </c>
      <c r="H42" s="39">
        <v>5.5</v>
      </c>
      <c r="I42" s="39">
        <v>5</v>
      </c>
      <c r="J42" s="39">
        <v>5.5</v>
      </c>
      <c r="K42" s="40">
        <f t="shared" si="12"/>
        <v>16.5</v>
      </c>
      <c r="L42" s="40">
        <f t="shared" si="13"/>
        <v>39.6</v>
      </c>
      <c r="M42" s="41">
        <f t="shared" si="14"/>
        <v>243.95000000000002</v>
      </c>
      <c r="N42" s="41"/>
      <c r="O42" s="76"/>
    </row>
    <row r="43" spans="2:15" ht="15" outlineLevel="1">
      <c r="B43" s="37"/>
      <c r="C43" s="31" t="s">
        <v>50</v>
      </c>
      <c r="D43" s="31"/>
      <c r="E43" s="38">
        <v>2.3</v>
      </c>
      <c r="F43" s="39">
        <v>6</v>
      </c>
      <c r="G43" s="39">
        <v>6</v>
      </c>
      <c r="H43" s="39">
        <v>5.5</v>
      </c>
      <c r="I43" s="39">
        <v>5.5</v>
      </c>
      <c r="J43" s="39">
        <v>6</v>
      </c>
      <c r="K43" s="40">
        <f t="shared" si="12"/>
        <v>17.5</v>
      </c>
      <c r="L43" s="40">
        <f t="shared" si="13"/>
        <v>40.25</v>
      </c>
      <c r="M43" s="41">
        <f t="shared" si="14"/>
        <v>243.95000000000002</v>
      </c>
      <c r="N43" s="41"/>
      <c r="O43" s="76"/>
    </row>
    <row r="44" spans="2:15" ht="15" outlineLevel="1">
      <c r="B44" s="37"/>
      <c r="C44" s="31" t="s">
        <v>44</v>
      </c>
      <c r="D44" s="31"/>
      <c r="E44" s="38">
        <v>2.1</v>
      </c>
      <c r="F44" s="39">
        <v>6.5</v>
      </c>
      <c r="G44" s="39">
        <v>6</v>
      </c>
      <c r="H44" s="39">
        <v>6.5</v>
      </c>
      <c r="I44" s="39">
        <v>6</v>
      </c>
      <c r="J44" s="39">
        <v>7</v>
      </c>
      <c r="K44" s="40">
        <f t="shared" si="12"/>
        <v>19</v>
      </c>
      <c r="L44" s="40">
        <f t="shared" si="13"/>
        <v>39.9</v>
      </c>
      <c r="M44" s="41">
        <f t="shared" si="14"/>
        <v>243.95000000000002</v>
      </c>
      <c r="N44" s="41"/>
      <c r="O44" s="76"/>
    </row>
    <row r="45" spans="2:15" ht="15" outlineLevel="1">
      <c r="B45" s="37"/>
      <c r="C45" s="31" t="s">
        <v>49</v>
      </c>
      <c r="D45" s="31"/>
      <c r="E45" s="38">
        <v>2.2</v>
      </c>
      <c r="F45" s="39">
        <v>6</v>
      </c>
      <c r="G45" s="39">
        <v>5.5</v>
      </c>
      <c r="H45" s="39">
        <v>5.5</v>
      </c>
      <c r="I45" s="39">
        <v>5.5</v>
      </c>
      <c r="J45" s="39">
        <v>6</v>
      </c>
      <c r="K45" s="40">
        <f t="shared" si="12"/>
        <v>17</v>
      </c>
      <c r="L45" s="40">
        <f t="shared" si="13"/>
        <v>37.400000000000006</v>
      </c>
      <c r="M45" s="41">
        <f t="shared" si="14"/>
        <v>243.95000000000002</v>
      </c>
      <c r="N45" s="41"/>
      <c r="O45" s="76"/>
    </row>
    <row r="46" spans="2:15" ht="15" outlineLevel="1">
      <c r="B46" s="42"/>
      <c r="C46" s="31" t="s">
        <v>61</v>
      </c>
      <c r="D46" s="31"/>
      <c r="E46" s="38">
        <v>2.5</v>
      </c>
      <c r="F46" s="39">
        <v>5.5</v>
      </c>
      <c r="G46" s="39">
        <v>5</v>
      </c>
      <c r="H46" s="39">
        <v>6</v>
      </c>
      <c r="I46" s="39">
        <v>5</v>
      </c>
      <c r="J46" s="39">
        <v>5.5</v>
      </c>
      <c r="K46" s="40">
        <f t="shared" si="12"/>
        <v>16</v>
      </c>
      <c r="L46" s="40">
        <f t="shared" si="13"/>
        <v>40</v>
      </c>
      <c r="M46" s="41">
        <f t="shared" si="14"/>
        <v>243.95000000000002</v>
      </c>
      <c r="N46" s="41"/>
      <c r="O46" s="76"/>
    </row>
    <row r="47" spans="3:15" ht="12.75" outlineLevel="1">
      <c r="C47" s="43"/>
      <c r="D47" s="43" t="s">
        <v>14</v>
      </c>
      <c r="E47" s="44">
        <f>SUM(E41+E42+E43+E44+E45+E46)</f>
        <v>13.899999999999999</v>
      </c>
      <c r="F47" s="13"/>
      <c r="G47" s="13"/>
      <c r="H47" s="45"/>
      <c r="I47" s="13"/>
      <c r="J47" s="13"/>
      <c r="K47" s="46"/>
      <c r="L47" s="47">
        <f>SUM(L41+L42+L43+L44+L45+L46)</f>
        <v>243.95000000000002</v>
      </c>
      <c r="M47" s="41">
        <f t="shared" si="14"/>
        <v>243.95000000000002</v>
      </c>
      <c r="N47" s="41"/>
      <c r="O47" s="76"/>
    </row>
    <row r="48" spans="1:16" ht="15" outlineLevel="1">
      <c r="A48" s="31">
        <v>5</v>
      </c>
      <c r="B48" s="32" t="s">
        <v>68</v>
      </c>
      <c r="C48" s="31"/>
      <c r="D48" s="31"/>
      <c r="E48" s="31"/>
      <c r="F48" s="32"/>
      <c r="G48" s="32"/>
      <c r="H48" s="33"/>
      <c r="I48" s="32"/>
      <c r="J48" s="32"/>
      <c r="K48" s="32"/>
      <c r="L48" s="31"/>
      <c r="M48" s="34">
        <f>SUM(L55)</f>
        <v>237</v>
      </c>
      <c r="N48" s="34"/>
      <c r="O48" s="75" t="s">
        <v>79</v>
      </c>
      <c r="P48" s="36"/>
    </row>
    <row r="49" spans="2:15" ht="15" outlineLevel="1">
      <c r="B49" s="37"/>
      <c r="C49" s="31" t="s">
        <v>47</v>
      </c>
      <c r="D49" s="31"/>
      <c r="E49" s="38">
        <v>2.4</v>
      </c>
      <c r="F49" s="39">
        <v>6</v>
      </c>
      <c r="G49" s="39">
        <v>6.5</v>
      </c>
      <c r="H49" s="39">
        <v>7</v>
      </c>
      <c r="I49" s="39">
        <v>6</v>
      </c>
      <c r="J49" s="39">
        <v>6</v>
      </c>
      <c r="K49" s="40">
        <f aca="true" t="shared" si="15" ref="K49:K54">(SUM(F49:J49)-MAX(F49:J49)-MIN(F49:J49))</f>
        <v>18.5</v>
      </c>
      <c r="L49" s="40">
        <f aca="true" t="shared" si="16" ref="L49:L54">(SUM(F49:J49)-MAX(F49:J49)-MIN(F49:J49))*E49</f>
        <v>44.4</v>
      </c>
      <c r="M49" s="77"/>
      <c r="N49" s="77"/>
      <c r="O49" s="76"/>
    </row>
    <row r="50" spans="2:15" ht="15" outlineLevel="1">
      <c r="B50" s="37"/>
      <c r="C50" s="31" t="s">
        <v>53</v>
      </c>
      <c r="D50" s="31"/>
      <c r="E50" s="38">
        <v>2.6</v>
      </c>
      <c r="F50" s="39">
        <v>5</v>
      </c>
      <c r="G50" s="39">
        <v>5</v>
      </c>
      <c r="H50" s="39">
        <v>5</v>
      </c>
      <c r="I50" s="39">
        <v>5.5</v>
      </c>
      <c r="J50" s="39">
        <v>5.5</v>
      </c>
      <c r="K50" s="40">
        <f t="shared" si="15"/>
        <v>15.5</v>
      </c>
      <c r="L50" s="40">
        <f t="shared" si="16"/>
        <v>40.300000000000004</v>
      </c>
      <c r="M50" s="41">
        <f aca="true" t="shared" si="17" ref="M50:M55">M49</f>
        <v>0</v>
      </c>
      <c r="N50" s="41"/>
      <c r="O50" s="76"/>
    </row>
    <row r="51" spans="2:15" ht="15" outlineLevel="1">
      <c r="B51" s="37"/>
      <c r="C51" s="31" t="s">
        <v>69</v>
      </c>
      <c r="D51" s="31"/>
      <c r="E51" s="38">
        <v>2.4</v>
      </c>
      <c r="F51" s="39">
        <v>4.5</v>
      </c>
      <c r="G51" s="39">
        <v>5</v>
      </c>
      <c r="H51" s="39">
        <v>5.5</v>
      </c>
      <c r="I51" s="39">
        <v>5</v>
      </c>
      <c r="J51" s="39">
        <v>5</v>
      </c>
      <c r="K51" s="40">
        <f t="shared" si="15"/>
        <v>15</v>
      </c>
      <c r="L51" s="40">
        <f t="shared" si="16"/>
        <v>36</v>
      </c>
      <c r="M51" s="41">
        <f t="shared" si="17"/>
        <v>0</v>
      </c>
      <c r="N51" s="41"/>
      <c r="O51" s="76"/>
    </row>
    <row r="52" spans="2:15" ht="15" outlineLevel="1">
      <c r="B52" s="37"/>
      <c r="C52" s="31" t="s">
        <v>50</v>
      </c>
      <c r="D52" s="31"/>
      <c r="E52" s="38">
        <v>2.3</v>
      </c>
      <c r="F52" s="39">
        <v>7</v>
      </c>
      <c r="G52" s="39">
        <v>6.5</v>
      </c>
      <c r="H52" s="39">
        <v>7</v>
      </c>
      <c r="I52" s="39">
        <v>7</v>
      </c>
      <c r="J52" s="39">
        <v>7</v>
      </c>
      <c r="K52" s="40">
        <f t="shared" si="15"/>
        <v>21</v>
      </c>
      <c r="L52" s="40">
        <f t="shared" si="16"/>
        <v>48.3</v>
      </c>
      <c r="M52" s="41">
        <f t="shared" si="17"/>
        <v>0</v>
      </c>
      <c r="N52" s="41"/>
      <c r="O52" s="76"/>
    </row>
    <row r="53" spans="1:18" s="36" customFormat="1" ht="15">
      <c r="A53" s="1"/>
      <c r="B53" s="37"/>
      <c r="C53" s="31" t="s">
        <v>45</v>
      </c>
      <c r="D53" s="31"/>
      <c r="E53" s="38">
        <v>2.1</v>
      </c>
      <c r="F53" s="39">
        <v>6</v>
      </c>
      <c r="G53" s="39">
        <v>5.5</v>
      </c>
      <c r="H53" s="39">
        <v>5.5</v>
      </c>
      <c r="I53" s="39">
        <v>6</v>
      </c>
      <c r="J53" s="39">
        <v>5.5</v>
      </c>
      <c r="K53" s="40">
        <f t="shared" si="15"/>
        <v>17</v>
      </c>
      <c r="L53" s="40">
        <f t="shared" si="16"/>
        <v>35.7</v>
      </c>
      <c r="M53" s="41">
        <f t="shared" si="17"/>
        <v>0</v>
      </c>
      <c r="N53" s="41"/>
      <c r="O53" s="76"/>
      <c r="P53" s="2"/>
      <c r="Q53" s="2"/>
      <c r="R53" s="2"/>
    </row>
    <row r="54" spans="2:15" ht="15" outlineLevel="1">
      <c r="B54" s="42"/>
      <c r="C54" s="31" t="s">
        <v>62</v>
      </c>
      <c r="D54" s="31"/>
      <c r="E54" s="38">
        <v>1.7</v>
      </c>
      <c r="F54" s="39">
        <v>6</v>
      </c>
      <c r="G54" s="39">
        <v>5</v>
      </c>
      <c r="H54" s="39">
        <v>6.5</v>
      </c>
      <c r="I54" s="39">
        <v>6.5</v>
      </c>
      <c r="J54" s="39">
        <v>6.5</v>
      </c>
      <c r="K54" s="40">
        <f t="shared" si="15"/>
        <v>19</v>
      </c>
      <c r="L54" s="40">
        <f t="shared" si="16"/>
        <v>32.3</v>
      </c>
      <c r="M54" s="41">
        <f t="shared" si="17"/>
        <v>0</v>
      </c>
      <c r="N54" s="41"/>
      <c r="O54" s="76"/>
    </row>
    <row r="55" spans="3:15" ht="12.75" outlineLevel="1">
      <c r="C55" s="43"/>
      <c r="D55" s="43" t="s">
        <v>14</v>
      </c>
      <c r="E55" s="44">
        <f>SUM(E49+E50+E51+E52+E53+E54)</f>
        <v>13.499999999999998</v>
      </c>
      <c r="F55" s="13"/>
      <c r="G55" s="13"/>
      <c r="H55" s="45"/>
      <c r="I55" s="13"/>
      <c r="J55" s="13"/>
      <c r="K55" s="46"/>
      <c r="L55" s="47">
        <f>SUM(L49+L50+L51+L52+L53+L54)</f>
        <v>237</v>
      </c>
      <c r="M55" s="41">
        <f t="shared" si="17"/>
        <v>0</v>
      </c>
      <c r="N55" s="41"/>
      <c r="O55" s="76"/>
    </row>
    <row r="56" spans="1:16" ht="15" outlineLevel="1">
      <c r="A56" s="31">
        <v>6</v>
      </c>
      <c r="B56" s="32" t="s">
        <v>29</v>
      </c>
      <c r="C56" s="31"/>
      <c r="D56" s="31"/>
      <c r="E56" s="31"/>
      <c r="F56" s="32"/>
      <c r="G56" s="32"/>
      <c r="H56" s="33"/>
      <c r="I56" s="32"/>
      <c r="J56" s="32"/>
      <c r="K56" s="32"/>
      <c r="L56" s="31"/>
      <c r="M56" s="34">
        <f>SUM(L63)</f>
        <v>233.35</v>
      </c>
      <c r="N56" s="34"/>
      <c r="O56" s="75"/>
      <c r="P56" s="36"/>
    </row>
    <row r="57" spans="2:15" ht="15" outlineLevel="1">
      <c r="B57" s="37"/>
      <c r="C57" s="31" t="s">
        <v>47</v>
      </c>
      <c r="D57" s="31"/>
      <c r="E57" s="38">
        <v>2.4</v>
      </c>
      <c r="F57" s="39">
        <v>5</v>
      </c>
      <c r="G57" s="39">
        <v>5</v>
      </c>
      <c r="H57" s="39">
        <v>5.5</v>
      </c>
      <c r="I57" s="39">
        <v>5.5</v>
      </c>
      <c r="J57" s="39">
        <v>5</v>
      </c>
      <c r="K57" s="40">
        <f aca="true" t="shared" si="18" ref="K57:K62">(SUM(F57:J57)-MAX(F57:J57)-MIN(F57:J57))</f>
        <v>15.5</v>
      </c>
      <c r="L57" s="40">
        <f aca="true" t="shared" si="19" ref="L57:L62">(SUM(F57:J57)-MAX(F57:J57)-MIN(F57:J57))*E57</f>
        <v>37.199999999999996</v>
      </c>
      <c r="M57" s="41">
        <f aca="true" t="shared" si="20" ref="M57:M63">M56</f>
        <v>233.35</v>
      </c>
      <c r="N57" s="41"/>
      <c r="O57" s="76"/>
    </row>
    <row r="58" spans="2:18" ht="15" outlineLevel="1">
      <c r="B58" s="37"/>
      <c r="C58" s="31" t="s">
        <v>53</v>
      </c>
      <c r="D58" s="31"/>
      <c r="E58" s="38">
        <v>2.6</v>
      </c>
      <c r="F58" s="39">
        <v>2.5</v>
      </c>
      <c r="G58" s="39">
        <v>2</v>
      </c>
      <c r="H58" s="39">
        <v>3.5</v>
      </c>
      <c r="I58" s="39">
        <v>3</v>
      </c>
      <c r="J58" s="39">
        <v>2</v>
      </c>
      <c r="K58" s="40">
        <f t="shared" si="18"/>
        <v>7.5</v>
      </c>
      <c r="L58" s="40">
        <f t="shared" si="19"/>
        <v>19.5</v>
      </c>
      <c r="M58" s="41">
        <f t="shared" si="20"/>
        <v>233.35</v>
      </c>
      <c r="N58" s="41"/>
      <c r="O58" s="76"/>
      <c r="Q58" s="36"/>
      <c r="R58" s="36"/>
    </row>
    <row r="59" spans="2:15" ht="15" outlineLevel="1">
      <c r="B59" s="37"/>
      <c r="C59" s="31" t="s">
        <v>55</v>
      </c>
      <c r="D59" s="31"/>
      <c r="E59" s="38">
        <v>3.1</v>
      </c>
      <c r="F59" s="39">
        <v>4</v>
      </c>
      <c r="G59" s="39">
        <v>4.5</v>
      </c>
      <c r="H59" s="39">
        <v>5</v>
      </c>
      <c r="I59" s="39">
        <v>4.5</v>
      </c>
      <c r="J59" s="39">
        <v>5</v>
      </c>
      <c r="K59" s="40">
        <f t="shared" si="18"/>
        <v>14</v>
      </c>
      <c r="L59" s="40">
        <f t="shared" si="19"/>
        <v>43.4</v>
      </c>
      <c r="M59" s="41">
        <f t="shared" si="20"/>
        <v>233.35</v>
      </c>
      <c r="N59" s="41"/>
      <c r="O59" s="76"/>
    </row>
    <row r="60" spans="2:15" ht="15" outlineLevel="1">
      <c r="B60" s="37"/>
      <c r="C60" s="31" t="s">
        <v>50</v>
      </c>
      <c r="D60" s="31"/>
      <c r="E60" s="38">
        <v>2.3</v>
      </c>
      <c r="F60" s="39">
        <v>6</v>
      </c>
      <c r="G60" s="39">
        <v>6.5</v>
      </c>
      <c r="H60" s="39">
        <v>6.5</v>
      </c>
      <c r="I60" s="39">
        <v>6.5</v>
      </c>
      <c r="J60" s="39">
        <v>7</v>
      </c>
      <c r="K60" s="40">
        <f t="shared" si="18"/>
        <v>19.5</v>
      </c>
      <c r="L60" s="40">
        <f t="shared" si="19"/>
        <v>44.849999999999994</v>
      </c>
      <c r="M60" s="41">
        <f t="shared" si="20"/>
        <v>233.35</v>
      </c>
      <c r="N60" s="41"/>
      <c r="O60" s="76"/>
    </row>
    <row r="61" spans="1:18" s="36" customFormat="1" ht="15">
      <c r="A61" s="1"/>
      <c r="B61" s="37"/>
      <c r="C61" s="31" t="s">
        <v>57</v>
      </c>
      <c r="D61" s="31"/>
      <c r="E61" s="38">
        <v>3</v>
      </c>
      <c r="F61" s="39">
        <v>4.5</v>
      </c>
      <c r="G61" s="39">
        <v>4</v>
      </c>
      <c r="H61" s="39">
        <v>4.5</v>
      </c>
      <c r="I61" s="39">
        <v>4</v>
      </c>
      <c r="J61" s="39">
        <v>4.5</v>
      </c>
      <c r="K61" s="40">
        <f t="shared" si="18"/>
        <v>13</v>
      </c>
      <c r="L61" s="40">
        <f t="shared" si="19"/>
        <v>39</v>
      </c>
      <c r="M61" s="41">
        <f t="shared" si="20"/>
        <v>233.35</v>
      </c>
      <c r="N61" s="41"/>
      <c r="O61" s="76"/>
      <c r="P61" s="2"/>
      <c r="Q61" s="2"/>
      <c r="R61" s="2"/>
    </row>
    <row r="62" spans="2:15" ht="15" outlineLevel="1">
      <c r="B62" s="42"/>
      <c r="C62" s="31" t="s">
        <v>59</v>
      </c>
      <c r="D62" s="31"/>
      <c r="E62" s="38">
        <v>2.6</v>
      </c>
      <c r="F62" s="39">
        <v>6.5</v>
      </c>
      <c r="G62" s="39">
        <v>6</v>
      </c>
      <c r="H62" s="39">
        <v>6</v>
      </c>
      <c r="I62" s="39">
        <v>6.5</v>
      </c>
      <c r="J62" s="39">
        <v>6.5</v>
      </c>
      <c r="K62" s="40">
        <f t="shared" si="18"/>
        <v>19</v>
      </c>
      <c r="L62" s="40">
        <f t="shared" si="19"/>
        <v>49.4</v>
      </c>
      <c r="M62" s="41">
        <f t="shared" si="20"/>
        <v>233.35</v>
      </c>
      <c r="N62" s="41"/>
      <c r="O62" s="76"/>
    </row>
    <row r="63" spans="3:15" ht="12.75" outlineLevel="1">
      <c r="C63" s="43"/>
      <c r="D63" s="43" t="s">
        <v>14</v>
      </c>
      <c r="E63" s="44">
        <f>SUM(E57+E58+E59+E60+E61+E62)</f>
        <v>15.999999999999998</v>
      </c>
      <c r="F63" s="13"/>
      <c r="G63" s="13"/>
      <c r="H63" s="45"/>
      <c r="I63" s="13"/>
      <c r="J63" s="13"/>
      <c r="K63" s="46"/>
      <c r="L63" s="47">
        <f>SUM(L57+L58+L59+L60+L61+L62)</f>
        <v>233.35</v>
      </c>
      <c r="M63" s="41">
        <f t="shared" si="20"/>
        <v>233.35</v>
      </c>
      <c r="N63" s="41"/>
      <c r="O63" s="76"/>
    </row>
    <row r="64" spans="1:16" ht="15" outlineLevel="1">
      <c r="A64" s="31">
        <v>7</v>
      </c>
      <c r="B64" s="32" t="s">
        <v>24</v>
      </c>
      <c r="C64" s="31"/>
      <c r="D64" s="31"/>
      <c r="E64" s="31"/>
      <c r="F64" s="32"/>
      <c r="G64" s="32"/>
      <c r="H64" s="33"/>
      <c r="I64" s="32"/>
      <c r="J64" s="32"/>
      <c r="K64" s="32"/>
      <c r="L64" s="31"/>
      <c r="M64" s="34">
        <f>SUM(L71)</f>
        <v>226.4</v>
      </c>
      <c r="N64" s="34"/>
      <c r="O64" s="75"/>
      <c r="P64" s="36"/>
    </row>
    <row r="65" spans="2:15" ht="15" outlineLevel="1">
      <c r="B65" s="37"/>
      <c r="C65" s="31" t="s">
        <v>53</v>
      </c>
      <c r="D65" s="31"/>
      <c r="E65" s="38">
        <v>2.6</v>
      </c>
      <c r="F65" s="39">
        <v>5.5</v>
      </c>
      <c r="G65" s="39">
        <v>5.5</v>
      </c>
      <c r="H65" s="39">
        <v>5.5</v>
      </c>
      <c r="I65" s="39">
        <v>6.5</v>
      </c>
      <c r="J65" s="39">
        <v>6.5</v>
      </c>
      <c r="K65" s="40">
        <f aca="true" t="shared" si="21" ref="K65:K70">(SUM(F65:J65)-MAX(F65:J65)-MIN(F65:J65))</f>
        <v>17.5</v>
      </c>
      <c r="L65" s="40">
        <f aca="true" t="shared" si="22" ref="L65:L70">(SUM(F65:J65)-MAX(F65:J65)-MIN(F65:J65))*E65</f>
        <v>45.5</v>
      </c>
      <c r="M65" s="77"/>
      <c r="N65" s="77"/>
      <c r="O65" s="76"/>
    </row>
    <row r="66" spans="2:15" ht="15" outlineLevel="1">
      <c r="B66" s="37"/>
      <c r="C66" s="31" t="s">
        <v>54</v>
      </c>
      <c r="D66" s="31"/>
      <c r="E66" s="38">
        <v>3</v>
      </c>
      <c r="F66" s="39">
        <v>3.5</v>
      </c>
      <c r="G66" s="39">
        <v>2.5</v>
      </c>
      <c r="H66" s="39">
        <v>2.5</v>
      </c>
      <c r="I66" s="39">
        <v>3.5</v>
      </c>
      <c r="J66" s="39">
        <v>3.5</v>
      </c>
      <c r="K66" s="40">
        <f t="shared" si="21"/>
        <v>9.5</v>
      </c>
      <c r="L66" s="40">
        <f t="shared" si="22"/>
        <v>28.5</v>
      </c>
      <c r="M66" s="77"/>
      <c r="N66" s="77"/>
      <c r="O66" s="76"/>
    </row>
    <row r="67" spans="2:15" ht="15" outlineLevel="1">
      <c r="B67" s="37"/>
      <c r="C67" s="31" t="s">
        <v>12</v>
      </c>
      <c r="D67" s="31"/>
      <c r="E67" s="38">
        <v>3</v>
      </c>
      <c r="F67" s="39">
        <v>5.5</v>
      </c>
      <c r="G67" s="39">
        <v>5.5</v>
      </c>
      <c r="H67" s="39">
        <v>6</v>
      </c>
      <c r="I67" s="39">
        <v>6</v>
      </c>
      <c r="J67" s="39">
        <v>6</v>
      </c>
      <c r="K67" s="40">
        <f t="shared" si="21"/>
        <v>17.5</v>
      </c>
      <c r="L67" s="40">
        <f t="shared" si="22"/>
        <v>52.5</v>
      </c>
      <c r="M67" s="77"/>
      <c r="N67" s="77"/>
      <c r="O67" s="76"/>
    </row>
    <row r="68" spans="2:15" ht="15" outlineLevel="1">
      <c r="B68" s="37"/>
      <c r="C68" s="31" t="s">
        <v>13</v>
      </c>
      <c r="D68" s="31"/>
      <c r="E68" s="38">
        <v>3</v>
      </c>
      <c r="F68" s="39">
        <v>3.5</v>
      </c>
      <c r="G68" s="39">
        <v>2.5</v>
      </c>
      <c r="H68" s="39">
        <v>2.5</v>
      </c>
      <c r="I68" s="39">
        <v>3</v>
      </c>
      <c r="J68" s="39">
        <v>3</v>
      </c>
      <c r="K68" s="40">
        <f t="shared" si="21"/>
        <v>8.5</v>
      </c>
      <c r="L68" s="40">
        <f t="shared" si="22"/>
        <v>25.5</v>
      </c>
      <c r="M68" s="77"/>
      <c r="N68" s="77"/>
      <c r="O68" s="76"/>
    </row>
    <row r="69" spans="1:18" s="48" customFormat="1" ht="15">
      <c r="A69" s="1"/>
      <c r="B69" s="37"/>
      <c r="C69" s="31" t="s">
        <v>11</v>
      </c>
      <c r="D69" s="31"/>
      <c r="E69" s="38">
        <v>3.1</v>
      </c>
      <c r="F69" s="39">
        <v>4.5</v>
      </c>
      <c r="G69" s="39">
        <v>4</v>
      </c>
      <c r="H69" s="39">
        <v>4</v>
      </c>
      <c r="I69" s="39">
        <v>5.5</v>
      </c>
      <c r="J69" s="39">
        <v>5</v>
      </c>
      <c r="K69" s="40">
        <f t="shared" si="21"/>
        <v>13.5</v>
      </c>
      <c r="L69" s="40">
        <f t="shared" si="22"/>
        <v>41.85</v>
      </c>
      <c r="M69" s="77"/>
      <c r="N69" s="77"/>
      <c r="O69" s="76"/>
      <c r="P69" s="2"/>
      <c r="Q69" s="2"/>
      <c r="R69" s="2"/>
    </row>
    <row r="70" spans="2:15" ht="15" outlineLevel="1">
      <c r="B70" s="42"/>
      <c r="C70" s="31" t="s">
        <v>58</v>
      </c>
      <c r="D70" s="31"/>
      <c r="E70" s="38">
        <v>3.1</v>
      </c>
      <c r="F70" s="39">
        <v>3.5</v>
      </c>
      <c r="G70" s="39">
        <v>3</v>
      </c>
      <c r="H70" s="39">
        <v>3.5</v>
      </c>
      <c r="I70" s="39">
        <v>3.5</v>
      </c>
      <c r="J70" s="39">
        <v>3.5</v>
      </c>
      <c r="K70" s="40">
        <f t="shared" si="21"/>
        <v>10.5</v>
      </c>
      <c r="L70" s="40">
        <f t="shared" si="22"/>
        <v>32.550000000000004</v>
      </c>
      <c r="M70" s="77"/>
      <c r="N70" s="77"/>
      <c r="O70" s="76"/>
    </row>
    <row r="71" spans="3:15" ht="12.75" outlineLevel="1">
      <c r="C71" s="43"/>
      <c r="D71" s="43" t="s">
        <v>14</v>
      </c>
      <c r="E71" s="44">
        <f>SUM(E65+E66+E67+E68+E69+E70)</f>
        <v>17.8</v>
      </c>
      <c r="F71" s="78"/>
      <c r="G71" s="78"/>
      <c r="H71" s="45"/>
      <c r="I71" s="78"/>
      <c r="J71" s="78"/>
      <c r="K71" s="46"/>
      <c r="L71" s="47">
        <f>SUM(L65+L66+L67+L68+L69+L70)</f>
        <v>226.4</v>
      </c>
      <c r="M71" s="77"/>
      <c r="N71" s="77"/>
      <c r="O71" s="76"/>
    </row>
    <row r="72" ht="14.25" outlineLevel="1"/>
    <row r="73" spans="1:18" s="36" customFormat="1" ht="15">
      <c r="A73" s="31">
        <v>9</v>
      </c>
      <c r="B73" s="32" t="s">
        <v>35</v>
      </c>
      <c r="C73" s="31"/>
      <c r="D73" s="31"/>
      <c r="E73" s="31"/>
      <c r="F73" s="32"/>
      <c r="G73" s="32"/>
      <c r="H73" s="33"/>
      <c r="I73" s="32"/>
      <c r="J73" s="32"/>
      <c r="K73" s="32"/>
      <c r="L73" s="31"/>
      <c r="M73" s="34">
        <f>SUM(L80)</f>
        <v>216.1</v>
      </c>
      <c r="N73" s="34"/>
      <c r="O73" s="75" t="s">
        <v>33</v>
      </c>
      <c r="Q73" s="2"/>
      <c r="R73" s="2"/>
    </row>
    <row r="74" spans="2:15" ht="15" outlineLevel="1">
      <c r="B74" s="37"/>
      <c r="C74" s="31" t="s">
        <v>42</v>
      </c>
      <c r="D74" s="31"/>
      <c r="E74" s="38">
        <v>2.2</v>
      </c>
      <c r="F74" s="39">
        <v>7</v>
      </c>
      <c r="G74" s="39">
        <v>6.5</v>
      </c>
      <c r="H74" s="39">
        <v>6.5</v>
      </c>
      <c r="I74" s="39">
        <v>6.5</v>
      </c>
      <c r="J74" s="39">
        <v>6</v>
      </c>
      <c r="K74" s="40">
        <f aca="true" t="shared" si="23" ref="K74:K79">(SUM(F74:J74)-MAX(F74:J74)-MIN(F74:J74))</f>
        <v>19.5</v>
      </c>
      <c r="L74" s="40">
        <f aca="true" t="shared" si="24" ref="L74:L79">(SUM(F74:J74)-MAX(F74:J74)-MIN(F74:J74))*E74</f>
        <v>42.900000000000006</v>
      </c>
      <c r="M74" s="41">
        <f aca="true" t="shared" si="25" ref="M74:M80">M73</f>
        <v>216.1</v>
      </c>
      <c r="N74" s="41"/>
      <c r="O74" s="76"/>
    </row>
    <row r="75" spans="2:15" ht="15" outlineLevel="1">
      <c r="B75" s="37"/>
      <c r="C75" s="31" t="s">
        <v>45</v>
      </c>
      <c r="D75" s="31"/>
      <c r="E75" s="38">
        <v>2.1</v>
      </c>
      <c r="F75" s="39">
        <v>4.5</v>
      </c>
      <c r="G75" s="39">
        <v>4</v>
      </c>
      <c r="H75" s="39">
        <v>4</v>
      </c>
      <c r="I75" s="39">
        <v>4</v>
      </c>
      <c r="J75" s="39">
        <v>4</v>
      </c>
      <c r="K75" s="40">
        <f t="shared" si="23"/>
        <v>12</v>
      </c>
      <c r="L75" s="40">
        <f t="shared" si="24"/>
        <v>25.200000000000003</v>
      </c>
      <c r="M75" s="41">
        <f t="shared" si="25"/>
        <v>216.1</v>
      </c>
      <c r="N75" s="41"/>
      <c r="O75" s="76"/>
    </row>
    <row r="76" spans="2:15" ht="15" outlineLevel="1">
      <c r="B76" s="37"/>
      <c r="C76" s="31" t="s">
        <v>48</v>
      </c>
      <c r="D76" s="31"/>
      <c r="E76" s="38">
        <v>2.4</v>
      </c>
      <c r="F76" s="39">
        <v>5</v>
      </c>
      <c r="G76" s="39">
        <v>5</v>
      </c>
      <c r="H76" s="39">
        <v>4.5</v>
      </c>
      <c r="I76" s="39">
        <v>5</v>
      </c>
      <c r="J76" s="39">
        <v>5</v>
      </c>
      <c r="K76" s="40">
        <f t="shared" si="23"/>
        <v>15</v>
      </c>
      <c r="L76" s="40">
        <f t="shared" si="24"/>
        <v>36</v>
      </c>
      <c r="M76" s="41">
        <f t="shared" si="25"/>
        <v>216.1</v>
      </c>
      <c r="N76" s="41"/>
      <c r="O76" s="76"/>
    </row>
    <row r="77" spans="2:15" ht="15" outlineLevel="1">
      <c r="B77" s="37"/>
      <c r="C77" s="31" t="s">
        <v>50</v>
      </c>
      <c r="D77" s="31"/>
      <c r="E77" s="38">
        <v>2.3</v>
      </c>
      <c r="F77" s="39">
        <v>5</v>
      </c>
      <c r="G77" s="39">
        <v>5</v>
      </c>
      <c r="H77" s="39">
        <v>5.5</v>
      </c>
      <c r="I77" s="39">
        <v>5.5</v>
      </c>
      <c r="J77" s="39">
        <v>4.5</v>
      </c>
      <c r="K77" s="40">
        <f t="shared" si="23"/>
        <v>15.5</v>
      </c>
      <c r="L77" s="40">
        <f t="shared" si="24"/>
        <v>35.65</v>
      </c>
      <c r="M77" s="41">
        <f t="shared" si="25"/>
        <v>216.1</v>
      </c>
      <c r="N77" s="41"/>
      <c r="O77" s="76"/>
    </row>
    <row r="78" spans="2:15" ht="15" outlineLevel="1">
      <c r="B78" s="37"/>
      <c r="C78" s="31" t="s">
        <v>44</v>
      </c>
      <c r="D78" s="31"/>
      <c r="E78" s="38">
        <v>2.1</v>
      </c>
      <c r="F78" s="39">
        <v>5.5</v>
      </c>
      <c r="G78" s="39">
        <v>5.5</v>
      </c>
      <c r="H78" s="39">
        <v>6</v>
      </c>
      <c r="I78" s="39">
        <v>6</v>
      </c>
      <c r="J78" s="39">
        <v>6</v>
      </c>
      <c r="K78" s="40">
        <f t="shared" si="23"/>
        <v>17.5</v>
      </c>
      <c r="L78" s="40">
        <f t="shared" si="24"/>
        <v>36.75</v>
      </c>
      <c r="M78" s="41">
        <f t="shared" si="25"/>
        <v>216.1</v>
      </c>
      <c r="N78" s="41"/>
      <c r="O78" s="76"/>
    </row>
    <row r="79" spans="2:15" ht="15" outlineLevel="1">
      <c r="B79" s="42"/>
      <c r="C79" s="31" t="s">
        <v>49</v>
      </c>
      <c r="D79" s="31"/>
      <c r="E79" s="38">
        <v>2.2</v>
      </c>
      <c r="F79" s="39">
        <v>6</v>
      </c>
      <c r="G79" s="39">
        <v>6</v>
      </c>
      <c r="H79" s="39">
        <v>6</v>
      </c>
      <c r="I79" s="39">
        <v>5.5</v>
      </c>
      <c r="J79" s="39">
        <v>6</v>
      </c>
      <c r="K79" s="40">
        <f t="shared" si="23"/>
        <v>18</v>
      </c>
      <c r="L79" s="40">
        <f t="shared" si="24"/>
        <v>39.6</v>
      </c>
      <c r="M79" s="41">
        <f t="shared" si="25"/>
        <v>216.1</v>
      </c>
      <c r="N79" s="41"/>
      <c r="O79" s="76"/>
    </row>
    <row r="80" spans="3:15" ht="12.75" outlineLevel="1">
      <c r="C80" s="43"/>
      <c r="D80" s="43" t="s">
        <v>14</v>
      </c>
      <c r="E80" s="44">
        <f>SUM(E74+E75+E76+E77+E78+E79)</f>
        <v>13.3</v>
      </c>
      <c r="F80" s="13"/>
      <c r="G80" s="13"/>
      <c r="H80" s="45"/>
      <c r="I80" s="13"/>
      <c r="J80" s="13"/>
      <c r="K80" s="46"/>
      <c r="L80" s="47">
        <f>SUM(L74+L75+L76+L77+L78+L79)</f>
        <v>216.1</v>
      </c>
      <c r="M80" s="41">
        <f t="shared" si="25"/>
        <v>216.1</v>
      </c>
      <c r="N80" s="41"/>
      <c r="O80" s="76"/>
    </row>
    <row r="81" spans="1:18" s="36" customFormat="1" ht="15">
      <c r="A81" s="31">
        <v>10</v>
      </c>
      <c r="B81" s="32" t="s">
        <v>40</v>
      </c>
      <c r="C81" s="31"/>
      <c r="D81" s="31"/>
      <c r="E81" s="31"/>
      <c r="F81" s="32"/>
      <c r="G81" s="32"/>
      <c r="H81" s="33"/>
      <c r="I81" s="32"/>
      <c r="J81" s="32"/>
      <c r="K81" s="32"/>
      <c r="L81" s="31"/>
      <c r="M81" s="34">
        <f>SUM(L88)</f>
        <v>200.25</v>
      </c>
      <c r="N81" s="34"/>
      <c r="O81" s="75" t="s">
        <v>34</v>
      </c>
      <c r="Q81" s="2"/>
      <c r="R81" s="2"/>
    </row>
    <row r="82" spans="2:15" ht="15" outlineLevel="1">
      <c r="B82" s="37"/>
      <c r="C82" s="31" t="s">
        <v>50</v>
      </c>
      <c r="D82" s="31"/>
      <c r="E82" s="38">
        <v>2.3</v>
      </c>
      <c r="F82" s="39">
        <v>4.5</v>
      </c>
      <c r="G82" s="39">
        <v>5</v>
      </c>
      <c r="H82" s="39">
        <v>5</v>
      </c>
      <c r="I82" s="39">
        <v>4.5</v>
      </c>
      <c r="J82" s="39">
        <v>5</v>
      </c>
      <c r="K82" s="40">
        <f aca="true" t="shared" si="26" ref="K82:K87">(SUM(F82:J82)-MAX(F82:J82)-MIN(F82:J82))</f>
        <v>14.5</v>
      </c>
      <c r="L82" s="40">
        <f aca="true" t="shared" si="27" ref="L82:L87">(SUM(F82:J82)-MAX(F82:J82)-MIN(F82:J82))*E82</f>
        <v>33.349999999999994</v>
      </c>
      <c r="M82" s="41">
        <f aca="true" t="shared" si="28" ref="M82:M88">M81</f>
        <v>200.25</v>
      </c>
      <c r="N82" s="41"/>
      <c r="O82" s="76"/>
    </row>
    <row r="83" spans="2:14" ht="15" outlineLevel="1">
      <c r="B83" s="37"/>
      <c r="C83" s="31" t="s">
        <v>49</v>
      </c>
      <c r="D83" s="31"/>
      <c r="E83" s="38">
        <v>2.2</v>
      </c>
      <c r="F83" s="39">
        <v>4.5</v>
      </c>
      <c r="G83" s="39">
        <v>4</v>
      </c>
      <c r="H83" s="39">
        <v>4.5</v>
      </c>
      <c r="I83" s="39">
        <v>4.5</v>
      </c>
      <c r="J83" s="39">
        <v>4.5</v>
      </c>
      <c r="K83" s="40">
        <f t="shared" si="26"/>
        <v>13.5</v>
      </c>
      <c r="L83" s="40">
        <f t="shared" si="27"/>
        <v>29.700000000000003</v>
      </c>
      <c r="M83" s="41">
        <f t="shared" si="28"/>
        <v>200.25</v>
      </c>
      <c r="N83" s="41"/>
    </row>
    <row r="84" spans="2:14" ht="15" outlineLevel="1">
      <c r="B84" s="37"/>
      <c r="C84" s="31" t="s">
        <v>44</v>
      </c>
      <c r="D84" s="31"/>
      <c r="E84" s="38">
        <v>2.1</v>
      </c>
      <c r="F84" s="39">
        <v>4</v>
      </c>
      <c r="G84" s="39">
        <v>4</v>
      </c>
      <c r="H84" s="39">
        <v>4</v>
      </c>
      <c r="I84" s="39">
        <v>4</v>
      </c>
      <c r="J84" s="39">
        <v>4</v>
      </c>
      <c r="K84" s="40">
        <f t="shared" si="26"/>
        <v>12</v>
      </c>
      <c r="L84" s="40">
        <f t="shared" si="27"/>
        <v>25.200000000000003</v>
      </c>
      <c r="M84" s="41">
        <f t="shared" si="28"/>
        <v>200.25</v>
      </c>
      <c r="N84" s="41"/>
    </row>
    <row r="85" spans="2:14" ht="15" outlineLevel="1">
      <c r="B85" s="37"/>
      <c r="C85" s="31" t="s">
        <v>42</v>
      </c>
      <c r="D85" s="31"/>
      <c r="E85" s="38">
        <v>2.2</v>
      </c>
      <c r="F85" s="39">
        <v>6</v>
      </c>
      <c r="G85" s="39">
        <v>6</v>
      </c>
      <c r="H85" s="39">
        <v>6.5</v>
      </c>
      <c r="I85" s="39">
        <v>5.5</v>
      </c>
      <c r="J85" s="39">
        <v>6.5</v>
      </c>
      <c r="K85" s="40">
        <f t="shared" si="26"/>
        <v>18.5</v>
      </c>
      <c r="L85" s="40">
        <f t="shared" si="27"/>
        <v>40.7</v>
      </c>
      <c r="M85" s="41">
        <f t="shared" si="28"/>
        <v>200.25</v>
      </c>
      <c r="N85" s="41"/>
    </row>
    <row r="86" spans="2:14" ht="15" outlineLevel="1">
      <c r="B86" s="37"/>
      <c r="C86" s="31" t="s">
        <v>41</v>
      </c>
      <c r="D86" s="31"/>
      <c r="E86" s="38">
        <v>2.3</v>
      </c>
      <c r="F86" s="39">
        <v>5</v>
      </c>
      <c r="G86" s="39">
        <v>5.5</v>
      </c>
      <c r="H86" s="39">
        <v>5.5</v>
      </c>
      <c r="I86" s="39">
        <v>5.5</v>
      </c>
      <c r="J86" s="39">
        <v>5</v>
      </c>
      <c r="K86" s="40">
        <f t="shared" si="26"/>
        <v>16</v>
      </c>
      <c r="L86" s="40">
        <f t="shared" si="27"/>
        <v>36.8</v>
      </c>
      <c r="M86" s="41">
        <f t="shared" si="28"/>
        <v>200.25</v>
      </c>
      <c r="N86" s="41"/>
    </row>
    <row r="87" spans="2:14" ht="15" outlineLevel="1">
      <c r="B87" s="42"/>
      <c r="C87" s="31" t="s">
        <v>66</v>
      </c>
      <c r="D87" s="31"/>
      <c r="E87" s="38">
        <v>2.3</v>
      </c>
      <c r="F87" s="39">
        <v>5</v>
      </c>
      <c r="G87" s="39">
        <v>5.5</v>
      </c>
      <c r="H87" s="39">
        <v>5.5</v>
      </c>
      <c r="I87" s="39">
        <v>4.5</v>
      </c>
      <c r="J87" s="39">
        <v>4.5</v>
      </c>
      <c r="K87" s="40">
        <f t="shared" si="26"/>
        <v>15</v>
      </c>
      <c r="L87" s="40">
        <f t="shared" si="27"/>
        <v>34.5</v>
      </c>
      <c r="M87" s="41">
        <f t="shared" si="28"/>
        <v>200.25</v>
      </c>
      <c r="N87" s="41"/>
    </row>
    <row r="88" spans="3:14" ht="12.75" outlineLevel="1">
      <c r="C88" s="43"/>
      <c r="D88" s="43" t="s">
        <v>14</v>
      </c>
      <c r="E88" s="44">
        <f>SUM(E82+E83+E84+E85+E86+E87)</f>
        <v>13.400000000000002</v>
      </c>
      <c r="F88" s="13"/>
      <c r="G88" s="13"/>
      <c r="H88" s="45"/>
      <c r="I88" s="13"/>
      <c r="J88" s="13"/>
      <c r="K88" s="46"/>
      <c r="L88" s="47">
        <f>SUM(L82+L83+L84+L85+L86+L87)</f>
        <v>200.25</v>
      </c>
      <c r="M88" s="41">
        <f t="shared" si="28"/>
        <v>200.25</v>
      </c>
      <c r="N88" s="41"/>
    </row>
    <row r="89" spans="1:18" s="36" customFormat="1" ht="15">
      <c r="A89" s="31">
        <v>11</v>
      </c>
      <c r="B89" s="32" t="s">
        <v>70</v>
      </c>
      <c r="C89" s="31"/>
      <c r="D89" s="31"/>
      <c r="E89" s="31"/>
      <c r="F89" s="32"/>
      <c r="G89" s="32"/>
      <c r="H89" s="33"/>
      <c r="I89" s="32"/>
      <c r="J89" s="32"/>
      <c r="K89" s="32"/>
      <c r="L89" s="31"/>
      <c r="M89" s="34">
        <f>SUM(L96)</f>
        <v>194.65</v>
      </c>
      <c r="N89" s="35"/>
      <c r="O89" s="75" t="s">
        <v>21</v>
      </c>
      <c r="P89" s="48"/>
      <c r="Q89" s="2"/>
      <c r="R89" s="2"/>
    </row>
    <row r="90" spans="2:15" ht="15" outlineLevel="1">
      <c r="B90" s="37"/>
      <c r="C90" s="31" t="s">
        <v>47</v>
      </c>
      <c r="D90" s="31"/>
      <c r="E90" s="38">
        <v>2.4</v>
      </c>
      <c r="F90" s="39">
        <v>5.5</v>
      </c>
      <c r="G90" s="39">
        <v>5</v>
      </c>
      <c r="H90" s="39">
        <v>5.5</v>
      </c>
      <c r="I90" s="39">
        <v>5.5</v>
      </c>
      <c r="J90" s="39">
        <v>5.5</v>
      </c>
      <c r="K90" s="40">
        <f aca="true" t="shared" si="29" ref="K90:K95">(SUM(F90:J90)-MAX(F90:J90)-MIN(F90:J90))</f>
        <v>16.5</v>
      </c>
      <c r="L90" s="40">
        <f aca="true" t="shared" si="30" ref="L90:L95">(SUM(F90:J90)-MAX(F90:J90)-MIN(F90:J90))*E90</f>
        <v>39.6</v>
      </c>
      <c r="M90" s="41">
        <f aca="true" t="shared" si="31" ref="M90:M96">M89</f>
        <v>194.65</v>
      </c>
      <c r="N90" s="41"/>
      <c r="O90" s="76"/>
    </row>
    <row r="91" spans="2:15" ht="15" outlineLevel="1">
      <c r="B91" s="37"/>
      <c r="C91" s="31" t="s">
        <v>48</v>
      </c>
      <c r="D91" s="31"/>
      <c r="E91" s="38">
        <v>2.4</v>
      </c>
      <c r="F91" s="39">
        <v>5.5</v>
      </c>
      <c r="G91" s="39">
        <v>5.5</v>
      </c>
      <c r="H91" s="39">
        <v>5.5</v>
      </c>
      <c r="I91" s="39">
        <v>5.5</v>
      </c>
      <c r="J91" s="39">
        <v>5.5</v>
      </c>
      <c r="K91" s="40">
        <f t="shared" si="29"/>
        <v>16.5</v>
      </c>
      <c r="L91" s="40">
        <f t="shared" si="30"/>
        <v>39.6</v>
      </c>
      <c r="M91" s="41">
        <f t="shared" si="31"/>
        <v>194.65</v>
      </c>
      <c r="N91" s="41"/>
      <c r="O91" s="76"/>
    </row>
    <row r="92" spans="2:15" ht="15" outlineLevel="1">
      <c r="B92" s="37"/>
      <c r="C92" s="31" t="s">
        <v>49</v>
      </c>
      <c r="D92" s="31"/>
      <c r="E92" s="38">
        <v>2.2</v>
      </c>
      <c r="F92" s="39">
        <v>6</v>
      </c>
      <c r="G92" s="39">
        <v>5.5</v>
      </c>
      <c r="H92" s="39">
        <v>5.5</v>
      </c>
      <c r="I92" s="39">
        <v>6.5</v>
      </c>
      <c r="J92" s="39">
        <v>6</v>
      </c>
      <c r="K92" s="40">
        <f t="shared" si="29"/>
        <v>17.5</v>
      </c>
      <c r="L92" s="40">
        <f t="shared" si="30"/>
        <v>38.5</v>
      </c>
      <c r="M92" s="41">
        <f t="shared" si="31"/>
        <v>194.65</v>
      </c>
      <c r="N92" s="41"/>
      <c r="O92" s="76"/>
    </row>
    <row r="93" spans="2:15" ht="15" outlineLevel="1">
      <c r="B93" s="37"/>
      <c r="C93" s="31" t="s">
        <v>50</v>
      </c>
      <c r="D93" s="31"/>
      <c r="E93" s="38">
        <v>2.3</v>
      </c>
      <c r="F93" s="39">
        <v>4</v>
      </c>
      <c r="G93" s="39">
        <v>4</v>
      </c>
      <c r="H93" s="39">
        <v>4</v>
      </c>
      <c r="I93" s="39">
        <v>4.5</v>
      </c>
      <c r="J93" s="39">
        <v>4</v>
      </c>
      <c r="K93" s="40">
        <f t="shared" si="29"/>
        <v>12</v>
      </c>
      <c r="L93" s="40">
        <f t="shared" si="30"/>
        <v>27.599999999999998</v>
      </c>
      <c r="M93" s="41">
        <f t="shared" si="31"/>
        <v>194.65</v>
      </c>
      <c r="N93" s="41"/>
      <c r="O93" s="76"/>
    </row>
    <row r="94" spans="2:15" ht="15" outlineLevel="1">
      <c r="B94" s="37"/>
      <c r="C94" s="31" t="s">
        <v>44</v>
      </c>
      <c r="D94" s="31"/>
      <c r="E94" s="38">
        <v>2.1</v>
      </c>
      <c r="F94" s="39">
        <v>4.5</v>
      </c>
      <c r="G94" s="39">
        <v>4.5</v>
      </c>
      <c r="H94" s="39">
        <v>5</v>
      </c>
      <c r="I94" s="39">
        <v>5.5</v>
      </c>
      <c r="J94" s="39">
        <v>5</v>
      </c>
      <c r="K94" s="40">
        <f t="shared" si="29"/>
        <v>14.5</v>
      </c>
      <c r="L94" s="40">
        <f t="shared" si="30"/>
        <v>30.450000000000003</v>
      </c>
      <c r="M94" s="41">
        <f t="shared" si="31"/>
        <v>194.65</v>
      </c>
      <c r="N94" s="41"/>
      <c r="O94" s="76"/>
    </row>
    <row r="95" spans="2:15" ht="15" outlineLevel="1">
      <c r="B95" s="42"/>
      <c r="C95" s="31" t="s">
        <v>51</v>
      </c>
      <c r="D95" s="31"/>
      <c r="E95" s="38">
        <v>2.7</v>
      </c>
      <c r="F95" s="39">
        <v>4</v>
      </c>
      <c r="G95" s="39">
        <v>2</v>
      </c>
      <c r="H95" s="39">
        <v>2</v>
      </c>
      <c r="I95" s="39">
        <v>3</v>
      </c>
      <c r="J95" s="39">
        <v>2</v>
      </c>
      <c r="K95" s="40">
        <f t="shared" si="29"/>
        <v>7</v>
      </c>
      <c r="L95" s="40">
        <f t="shared" si="30"/>
        <v>18.900000000000002</v>
      </c>
      <c r="M95" s="41">
        <f t="shared" si="31"/>
        <v>194.65</v>
      </c>
      <c r="N95" s="41"/>
      <c r="O95" s="76"/>
    </row>
    <row r="96" spans="3:15" ht="12.75" outlineLevel="1">
      <c r="C96" s="43"/>
      <c r="D96" s="43" t="s">
        <v>14</v>
      </c>
      <c r="E96" s="44">
        <f>SUM(E90+E91+E92+E93+E94+E95)</f>
        <v>14.100000000000001</v>
      </c>
      <c r="F96" s="13"/>
      <c r="G96" s="13"/>
      <c r="H96" s="45"/>
      <c r="I96" s="13"/>
      <c r="J96" s="13"/>
      <c r="K96" s="46"/>
      <c r="L96" s="47">
        <f>SUM(L90+L91+L92+L93+L94+L95)</f>
        <v>194.65</v>
      </c>
      <c r="M96" s="41">
        <f t="shared" si="31"/>
        <v>194.65</v>
      </c>
      <c r="N96" s="41"/>
      <c r="O96" s="76"/>
    </row>
    <row r="97" spans="1:17" s="36" customFormat="1" ht="15">
      <c r="A97" s="31">
        <v>12</v>
      </c>
      <c r="B97" s="32" t="s">
        <v>37</v>
      </c>
      <c r="C97" s="31"/>
      <c r="D97" s="31"/>
      <c r="E97" s="31"/>
      <c r="F97" s="32"/>
      <c r="G97" s="32"/>
      <c r="H97" s="33"/>
      <c r="I97" s="32"/>
      <c r="J97" s="32"/>
      <c r="K97" s="32"/>
      <c r="L97" s="31"/>
      <c r="M97" s="34">
        <f>SUM(L104)</f>
        <v>192.20000000000002</v>
      </c>
      <c r="N97" s="34"/>
      <c r="O97" s="75" t="s">
        <v>38</v>
      </c>
      <c r="Q97" s="48"/>
    </row>
    <row r="98" spans="2:15" ht="15" outlineLevel="1">
      <c r="B98" s="37"/>
      <c r="C98" s="31" t="s">
        <v>47</v>
      </c>
      <c r="D98" s="31"/>
      <c r="E98" s="38">
        <v>2.4</v>
      </c>
      <c r="F98" s="39">
        <v>6</v>
      </c>
      <c r="G98" s="39">
        <v>6</v>
      </c>
      <c r="H98" s="39">
        <v>6</v>
      </c>
      <c r="I98" s="39">
        <v>6</v>
      </c>
      <c r="J98" s="39">
        <v>6.5</v>
      </c>
      <c r="K98" s="40">
        <f aca="true" t="shared" si="32" ref="K98:K103">(SUM(F98:J98)-MAX(F98:J98)-MIN(F98:J98))</f>
        <v>18</v>
      </c>
      <c r="L98" s="40">
        <f aca="true" t="shared" si="33" ref="L98:L103">(SUM(F98:J98)-MAX(F98:J98)-MIN(F98:J98))*E98</f>
        <v>43.199999999999996</v>
      </c>
      <c r="M98" s="41">
        <f aca="true" t="shared" si="34" ref="M98:M104">M97</f>
        <v>192.20000000000002</v>
      </c>
      <c r="N98" s="41"/>
      <c r="O98" s="76"/>
    </row>
    <row r="99" spans="2:15" ht="15" outlineLevel="1">
      <c r="B99" s="37"/>
      <c r="C99" s="31" t="s">
        <v>48</v>
      </c>
      <c r="D99" s="31"/>
      <c r="E99" s="38">
        <v>2.4</v>
      </c>
      <c r="F99" s="39">
        <v>4</v>
      </c>
      <c r="G99" s="39">
        <v>4</v>
      </c>
      <c r="H99" s="39">
        <v>4</v>
      </c>
      <c r="I99" s="39">
        <v>4.5</v>
      </c>
      <c r="J99" s="39">
        <v>5.5</v>
      </c>
      <c r="K99" s="40">
        <f t="shared" si="32"/>
        <v>12.5</v>
      </c>
      <c r="L99" s="40">
        <f t="shared" si="33"/>
        <v>30</v>
      </c>
      <c r="M99" s="41">
        <f t="shared" si="34"/>
        <v>192.20000000000002</v>
      </c>
      <c r="N99" s="41"/>
      <c r="O99" s="76"/>
    </row>
    <row r="100" spans="2:15" ht="15" outlineLevel="1">
      <c r="B100" s="37"/>
      <c r="C100" s="31" t="s">
        <v>15</v>
      </c>
      <c r="D100" s="31"/>
      <c r="E100" s="38">
        <v>2.2</v>
      </c>
      <c r="F100" s="39">
        <v>5.5</v>
      </c>
      <c r="G100" s="39">
        <v>5.5</v>
      </c>
      <c r="H100" s="39">
        <v>5.5</v>
      </c>
      <c r="I100" s="39">
        <v>5.5</v>
      </c>
      <c r="J100" s="39">
        <v>5.5</v>
      </c>
      <c r="K100" s="40">
        <f t="shared" si="32"/>
        <v>16.5</v>
      </c>
      <c r="L100" s="40">
        <f t="shared" si="33"/>
        <v>36.300000000000004</v>
      </c>
      <c r="M100" s="41">
        <f t="shared" si="34"/>
        <v>192.20000000000002</v>
      </c>
      <c r="N100" s="41"/>
      <c r="O100" s="76"/>
    </row>
    <row r="101" spans="2:15" ht="15" outlineLevel="1">
      <c r="B101" s="37"/>
      <c r="C101" s="31" t="s">
        <v>50</v>
      </c>
      <c r="D101" s="31"/>
      <c r="E101" s="38">
        <v>2.3</v>
      </c>
      <c r="F101" s="39">
        <v>2</v>
      </c>
      <c r="G101" s="39">
        <v>3</v>
      </c>
      <c r="H101" s="39">
        <v>3.5</v>
      </c>
      <c r="I101" s="39">
        <v>2.5</v>
      </c>
      <c r="J101" s="39">
        <v>3</v>
      </c>
      <c r="K101" s="40">
        <f t="shared" si="32"/>
        <v>8.5</v>
      </c>
      <c r="L101" s="40">
        <f t="shared" si="33"/>
        <v>19.549999999999997</v>
      </c>
      <c r="M101" s="41">
        <f t="shared" si="34"/>
        <v>192.20000000000002</v>
      </c>
      <c r="N101" s="41"/>
      <c r="O101" s="76"/>
    </row>
    <row r="102" spans="2:15" ht="15" outlineLevel="1">
      <c r="B102" s="37"/>
      <c r="C102" s="31" t="s">
        <v>44</v>
      </c>
      <c r="D102" s="31"/>
      <c r="E102" s="38">
        <v>2.1</v>
      </c>
      <c r="F102" s="39">
        <v>6.5</v>
      </c>
      <c r="G102" s="39">
        <v>6.5</v>
      </c>
      <c r="H102" s="39">
        <v>6</v>
      </c>
      <c r="I102" s="39">
        <v>6</v>
      </c>
      <c r="J102" s="39">
        <v>6</v>
      </c>
      <c r="K102" s="40">
        <f t="shared" si="32"/>
        <v>18.5</v>
      </c>
      <c r="L102" s="40">
        <f t="shared" si="33"/>
        <v>38.85</v>
      </c>
      <c r="M102" s="41">
        <f t="shared" si="34"/>
        <v>192.20000000000002</v>
      </c>
      <c r="N102" s="41"/>
      <c r="O102" s="76"/>
    </row>
    <row r="103" spans="2:15" ht="15">
      <c r="B103" s="42"/>
      <c r="C103" s="31" t="s">
        <v>51</v>
      </c>
      <c r="D103" s="31"/>
      <c r="E103" s="38">
        <v>2.7</v>
      </c>
      <c r="F103" s="39">
        <v>3</v>
      </c>
      <c r="G103" s="39">
        <v>3.5</v>
      </c>
      <c r="H103" s="39">
        <v>3</v>
      </c>
      <c r="I103" s="39">
        <v>3</v>
      </c>
      <c r="J103" s="39">
        <v>2</v>
      </c>
      <c r="K103" s="40">
        <f t="shared" si="32"/>
        <v>9</v>
      </c>
      <c r="L103" s="40">
        <f t="shared" si="33"/>
        <v>24.3</v>
      </c>
      <c r="M103" s="41">
        <f t="shared" si="34"/>
        <v>192.20000000000002</v>
      </c>
      <c r="N103" s="41"/>
      <c r="O103" s="76"/>
    </row>
    <row r="104" spans="3:15" ht="12.75">
      <c r="C104" s="43"/>
      <c r="D104" s="43" t="s">
        <v>14</v>
      </c>
      <c r="E104" s="44">
        <f>SUM(E98+E99+E100+E101+E102+E103)</f>
        <v>14.100000000000001</v>
      </c>
      <c r="F104" s="13"/>
      <c r="G104" s="13"/>
      <c r="H104" s="45"/>
      <c r="I104" s="13"/>
      <c r="J104" s="13"/>
      <c r="K104" s="46"/>
      <c r="L104" s="47">
        <f>SUM(L98+L99+L100+L101+L102+L103)</f>
        <v>192.20000000000002</v>
      </c>
      <c r="M104" s="41">
        <f t="shared" si="34"/>
        <v>192.20000000000002</v>
      </c>
      <c r="N104" s="41"/>
      <c r="O104" s="76"/>
    </row>
    <row r="105" spans="1:16" ht="15" outlineLevel="1">
      <c r="A105" s="31">
        <v>13</v>
      </c>
      <c r="B105" s="32" t="s">
        <v>32</v>
      </c>
      <c r="C105" s="31"/>
      <c r="D105" s="31"/>
      <c r="E105" s="31"/>
      <c r="F105" s="32"/>
      <c r="G105" s="32"/>
      <c r="H105" s="33"/>
      <c r="I105" s="32"/>
      <c r="J105" s="32"/>
      <c r="K105" s="32"/>
      <c r="L105" s="31"/>
      <c r="M105" s="34">
        <f>SUM(L112)</f>
        <v>176.85000000000002</v>
      </c>
      <c r="N105" s="34"/>
      <c r="O105" s="75" t="s">
        <v>33</v>
      </c>
      <c r="P105" s="36"/>
    </row>
    <row r="106" spans="1:18" s="36" customFormat="1" ht="15">
      <c r="A106" s="1"/>
      <c r="B106" s="37"/>
      <c r="C106" s="31" t="s">
        <v>42</v>
      </c>
      <c r="D106" s="31"/>
      <c r="E106" s="38">
        <v>2.2</v>
      </c>
      <c r="F106" s="39">
        <v>5.5</v>
      </c>
      <c r="G106" s="39">
        <v>6</v>
      </c>
      <c r="H106" s="39">
        <v>6</v>
      </c>
      <c r="I106" s="39">
        <v>5.5</v>
      </c>
      <c r="J106" s="39">
        <v>6</v>
      </c>
      <c r="K106" s="40">
        <f aca="true" t="shared" si="35" ref="K106:K111">(SUM(F106:J106)-MAX(F106:J106)-MIN(F106:J106))</f>
        <v>17.5</v>
      </c>
      <c r="L106" s="40">
        <f aca="true" t="shared" si="36" ref="L106:L111">(SUM(F106:J106)-MAX(F106:J106)-MIN(F106:J106))*E106</f>
        <v>38.5</v>
      </c>
      <c r="M106" s="41">
        <f aca="true" t="shared" si="37" ref="M106:M112">M105</f>
        <v>176.85000000000002</v>
      </c>
      <c r="N106" s="41"/>
      <c r="O106" s="76"/>
      <c r="P106" s="2"/>
      <c r="Q106" s="2"/>
      <c r="R106" s="2"/>
    </row>
    <row r="107" spans="2:15" ht="15" outlineLevel="1">
      <c r="B107" s="37"/>
      <c r="C107" s="31" t="s">
        <v>62</v>
      </c>
      <c r="D107" s="31"/>
      <c r="E107" s="38">
        <v>1.7</v>
      </c>
      <c r="F107" s="39">
        <v>6</v>
      </c>
      <c r="G107" s="39">
        <v>5.5</v>
      </c>
      <c r="H107" s="39">
        <v>5.5</v>
      </c>
      <c r="I107" s="39">
        <v>4.5</v>
      </c>
      <c r="J107" s="39">
        <v>6</v>
      </c>
      <c r="K107" s="40">
        <f t="shared" si="35"/>
        <v>17</v>
      </c>
      <c r="L107" s="40">
        <f t="shared" si="36"/>
        <v>28.9</v>
      </c>
      <c r="M107" s="41">
        <f t="shared" si="37"/>
        <v>176.85000000000002</v>
      </c>
      <c r="N107" s="41"/>
      <c r="O107" s="76"/>
    </row>
    <row r="108" spans="2:15" ht="15" outlineLevel="1">
      <c r="B108" s="37"/>
      <c r="C108" s="31" t="s">
        <v>63</v>
      </c>
      <c r="D108" s="31"/>
      <c r="E108" s="38">
        <v>1.7</v>
      </c>
      <c r="F108" s="39">
        <v>5.5</v>
      </c>
      <c r="G108" s="39">
        <v>6</v>
      </c>
      <c r="H108" s="39">
        <v>5.5</v>
      </c>
      <c r="I108" s="39">
        <v>6</v>
      </c>
      <c r="J108" s="39">
        <v>6</v>
      </c>
      <c r="K108" s="40">
        <f t="shared" si="35"/>
        <v>17.5</v>
      </c>
      <c r="L108" s="40">
        <f t="shared" si="36"/>
        <v>29.75</v>
      </c>
      <c r="M108" s="41">
        <f t="shared" si="37"/>
        <v>176.85000000000002</v>
      </c>
      <c r="N108" s="41"/>
      <c r="O108" s="76"/>
    </row>
    <row r="109" spans="2:15" ht="15" outlineLevel="1">
      <c r="B109" s="37"/>
      <c r="C109" s="31" t="s">
        <v>64</v>
      </c>
      <c r="D109" s="31"/>
      <c r="E109" s="38">
        <v>2.2</v>
      </c>
      <c r="F109" s="39">
        <v>5</v>
      </c>
      <c r="G109" s="39">
        <v>4.5</v>
      </c>
      <c r="H109" s="39">
        <v>4.5</v>
      </c>
      <c r="I109" s="39">
        <v>4</v>
      </c>
      <c r="J109" s="39">
        <v>4.5</v>
      </c>
      <c r="K109" s="40">
        <f t="shared" si="35"/>
        <v>13.5</v>
      </c>
      <c r="L109" s="40">
        <f t="shared" si="36"/>
        <v>29.700000000000003</v>
      </c>
      <c r="M109" s="41">
        <f t="shared" si="37"/>
        <v>176.85000000000002</v>
      </c>
      <c r="N109" s="41"/>
      <c r="O109" s="76"/>
    </row>
    <row r="110" spans="2:15" ht="15" outlineLevel="1">
      <c r="B110" s="37"/>
      <c r="C110" s="31" t="s">
        <v>43</v>
      </c>
      <c r="D110" s="31"/>
      <c r="E110" s="38">
        <v>2</v>
      </c>
      <c r="F110" s="39">
        <v>5.5</v>
      </c>
      <c r="G110" s="39">
        <v>6</v>
      </c>
      <c r="H110" s="39">
        <v>5</v>
      </c>
      <c r="I110" s="39">
        <v>5</v>
      </c>
      <c r="J110" s="39">
        <v>5</v>
      </c>
      <c r="K110" s="40">
        <f t="shared" si="35"/>
        <v>15.5</v>
      </c>
      <c r="L110" s="40">
        <f t="shared" si="36"/>
        <v>31</v>
      </c>
      <c r="M110" s="41">
        <f t="shared" si="37"/>
        <v>176.85000000000002</v>
      </c>
      <c r="N110" s="41"/>
      <c r="O110" s="76"/>
    </row>
    <row r="111" spans="2:15" ht="15" outlineLevel="1">
      <c r="B111" s="42"/>
      <c r="C111" s="31" t="s">
        <v>65</v>
      </c>
      <c r="D111" s="31"/>
      <c r="E111" s="38">
        <v>1.9</v>
      </c>
      <c r="F111" s="39">
        <v>3.5</v>
      </c>
      <c r="G111" s="39">
        <v>3.5</v>
      </c>
      <c r="H111" s="39">
        <v>3.5</v>
      </c>
      <c r="I111" s="39">
        <v>3</v>
      </c>
      <c r="J111" s="39">
        <v>3</v>
      </c>
      <c r="K111" s="40">
        <f t="shared" si="35"/>
        <v>10</v>
      </c>
      <c r="L111" s="40">
        <f t="shared" si="36"/>
        <v>19</v>
      </c>
      <c r="M111" s="41">
        <f t="shared" si="37"/>
        <v>176.85000000000002</v>
      </c>
      <c r="N111" s="41"/>
      <c r="O111" s="76"/>
    </row>
    <row r="112" spans="3:15" ht="12.75" outlineLevel="1">
      <c r="C112" s="43"/>
      <c r="D112" s="43" t="s">
        <v>14</v>
      </c>
      <c r="E112" s="44">
        <f>SUM(E106+E107+E108+E109+E110+E111)</f>
        <v>11.700000000000001</v>
      </c>
      <c r="F112" s="13"/>
      <c r="G112" s="13"/>
      <c r="H112" s="45"/>
      <c r="I112" s="13"/>
      <c r="J112" s="13"/>
      <c r="K112" s="46"/>
      <c r="L112" s="47">
        <f>SUM(L106+L107+L108+L109+L110+L111)</f>
        <v>176.85000000000002</v>
      </c>
      <c r="M112" s="41">
        <f t="shared" si="37"/>
        <v>176.85000000000002</v>
      </c>
      <c r="N112" s="41"/>
      <c r="O112" s="76"/>
    </row>
    <row r="113" spans="1:18" s="36" customFormat="1" ht="15">
      <c r="A113" s="31">
        <v>14</v>
      </c>
      <c r="B113" s="32" t="s">
        <v>31</v>
      </c>
      <c r="C113" s="31"/>
      <c r="D113" s="31"/>
      <c r="E113" s="31"/>
      <c r="F113" s="32"/>
      <c r="G113" s="32"/>
      <c r="H113" s="33"/>
      <c r="I113" s="32"/>
      <c r="J113" s="32"/>
      <c r="K113" s="32"/>
      <c r="L113" s="31"/>
      <c r="M113" s="34">
        <f>SUM(L120)</f>
        <v>161.25</v>
      </c>
      <c r="N113" s="34"/>
      <c r="O113" s="75" t="s">
        <v>22</v>
      </c>
      <c r="Q113" s="2"/>
      <c r="R113" s="2"/>
    </row>
    <row r="114" spans="2:15" ht="15" outlineLevel="1">
      <c r="B114" s="37"/>
      <c r="C114" s="31" t="s">
        <v>48</v>
      </c>
      <c r="D114" s="31"/>
      <c r="E114" s="38">
        <v>2.2</v>
      </c>
      <c r="F114" s="39">
        <v>4</v>
      </c>
      <c r="G114" s="39">
        <v>4</v>
      </c>
      <c r="H114" s="39">
        <v>3</v>
      </c>
      <c r="I114" s="39">
        <v>3.5</v>
      </c>
      <c r="J114" s="39">
        <v>4.5</v>
      </c>
      <c r="K114" s="40">
        <f aca="true" t="shared" si="38" ref="K114:K119">(SUM(F114:J114)-MAX(F114:J114)-MIN(F114:J114))</f>
        <v>11.5</v>
      </c>
      <c r="L114" s="40">
        <f aca="true" t="shared" si="39" ref="L114:L119">(SUM(F114:J114)-MAX(F114:J114)-MIN(F114:J114))*E114</f>
        <v>25.3</v>
      </c>
      <c r="M114" s="41">
        <f aca="true" t="shared" si="40" ref="M114:M120">M113</f>
        <v>161.25</v>
      </c>
      <c r="N114" s="41"/>
      <c r="O114" s="76"/>
    </row>
    <row r="115" spans="2:15" ht="15" outlineLevel="1">
      <c r="B115" s="37"/>
      <c r="C115" s="31" t="s">
        <v>42</v>
      </c>
      <c r="D115" s="31"/>
      <c r="E115" s="38">
        <v>2.2</v>
      </c>
      <c r="F115" s="39">
        <v>5</v>
      </c>
      <c r="G115" s="39">
        <v>5</v>
      </c>
      <c r="H115" s="39">
        <v>5.5</v>
      </c>
      <c r="I115" s="39">
        <v>5</v>
      </c>
      <c r="J115" s="39">
        <v>6</v>
      </c>
      <c r="K115" s="40">
        <f t="shared" si="38"/>
        <v>15.5</v>
      </c>
      <c r="L115" s="40">
        <f t="shared" si="39"/>
        <v>34.1</v>
      </c>
      <c r="M115" s="41">
        <f t="shared" si="40"/>
        <v>161.25</v>
      </c>
      <c r="N115" s="41"/>
      <c r="O115" s="76"/>
    </row>
    <row r="116" spans="2:15" ht="15" outlineLevel="1">
      <c r="B116" s="37"/>
      <c r="C116" s="31" t="s">
        <v>50</v>
      </c>
      <c r="D116" s="31"/>
      <c r="E116" s="38">
        <v>2.3</v>
      </c>
      <c r="F116" s="39">
        <v>3</v>
      </c>
      <c r="G116" s="39">
        <v>3</v>
      </c>
      <c r="H116" s="39">
        <v>3.5</v>
      </c>
      <c r="I116" s="39">
        <v>3.5</v>
      </c>
      <c r="J116" s="39">
        <v>3</v>
      </c>
      <c r="K116" s="40">
        <f t="shared" si="38"/>
        <v>9.5</v>
      </c>
      <c r="L116" s="40">
        <f t="shared" si="39"/>
        <v>21.849999999999998</v>
      </c>
      <c r="M116" s="41">
        <f t="shared" si="40"/>
        <v>161.25</v>
      </c>
      <c r="N116" s="41"/>
      <c r="O116" s="76"/>
    </row>
    <row r="117" spans="2:15" ht="15" outlineLevel="1">
      <c r="B117" s="37"/>
      <c r="C117" s="31" t="s">
        <v>44</v>
      </c>
      <c r="D117" s="31"/>
      <c r="E117" s="38">
        <v>2.1</v>
      </c>
      <c r="F117" s="39">
        <v>4</v>
      </c>
      <c r="G117" s="39">
        <v>4.5</v>
      </c>
      <c r="H117" s="39">
        <v>4.5</v>
      </c>
      <c r="I117" s="39">
        <v>4.5</v>
      </c>
      <c r="J117" s="39">
        <v>4.5</v>
      </c>
      <c r="K117" s="40">
        <f t="shared" si="38"/>
        <v>13.5</v>
      </c>
      <c r="L117" s="40">
        <f t="shared" si="39"/>
        <v>28.35</v>
      </c>
      <c r="M117" s="41">
        <f t="shared" si="40"/>
        <v>161.25</v>
      </c>
      <c r="N117" s="41"/>
      <c r="O117" s="76"/>
    </row>
    <row r="118" spans="2:15" ht="15" outlineLevel="1">
      <c r="B118" s="37"/>
      <c r="C118" s="31" t="s">
        <v>49</v>
      </c>
      <c r="D118" s="31"/>
      <c r="E118" s="38">
        <v>2.2</v>
      </c>
      <c r="F118" s="39">
        <v>5</v>
      </c>
      <c r="G118" s="39">
        <v>3.5</v>
      </c>
      <c r="H118" s="39">
        <v>4</v>
      </c>
      <c r="I118" s="39">
        <v>4.5</v>
      </c>
      <c r="J118" s="39">
        <v>4</v>
      </c>
      <c r="K118" s="40">
        <f t="shared" si="38"/>
        <v>12.5</v>
      </c>
      <c r="L118" s="40">
        <f t="shared" si="39"/>
        <v>27.500000000000004</v>
      </c>
      <c r="M118" s="41">
        <f t="shared" si="40"/>
        <v>161.25</v>
      </c>
      <c r="N118" s="41"/>
      <c r="O118" s="76"/>
    </row>
    <row r="119" spans="2:15" ht="15" outlineLevel="1">
      <c r="B119" s="42"/>
      <c r="C119" s="31" t="s">
        <v>45</v>
      </c>
      <c r="D119" s="31"/>
      <c r="E119" s="38">
        <v>2.1</v>
      </c>
      <c r="F119" s="39">
        <v>4</v>
      </c>
      <c r="G119" s="39">
        <v>3.5</v>
      </c>
      <c r="H119" s="39">
        <v>3.5</v>
      </c>
      <c r="I119" s="39">
        <v>4.5</v>
      </c>
      <c r="J119" s="39">
        <v>4</v>
      </c>
      <c r="K119" s="40">
        <f t="shared" si="38"/>
        <v>11.5</v>
      </c>
      <c r="L119" s="40">
        <f t="shared" si="39"/>
        <v>24.150000000000002</v>
      </c>
      <c r="M119" s="41">
        <f t="shared" si="40"/>
        <v>161.25</v>
      </c>
      <c r="N119" s="41"/>
      <c r="O119" s="76"/>
    </row>
    <row r="120" spans="3:15" ht="12.75" outlineLevel="1">
      <c r="C120" s="43"/>
      <c r="D120" s="43" t="s">
        <v>14</v>
      </c>
      <c r="E120" s="44">
        <f>SUM(E114+E115+E116+E117+E118+E119)</f>
        <v>13.1</v>
      </c>
      <c r="F120" s="13"/>
      <c r="G120" s="13"/>
      <c r="H120" s="45"/>
      <c r="I120" s="13"/>
      <c r="J120" s="13"/>
      <c r="K120" s="46"/>
      <c r="L120" s="47">
        <f>SUM(L114+L115+L116+L117+L118+L119)</f>
        <v>161.25</v>
      </c>
      <c r="M120" s="41">
        <f t="shared" si="40"/>
        <v>161.25</v>
      </c>
      <c r="N120" s="41"/>
      <c r="O120" s="76"/>
    </row>
    <row r="121" spans="1:18" s="36" customFormat="1" ht="15">
      <c r="A121" s="31">
        <v>15</v>
      </c>
      <c r="B121" s="32" t="s">
        <v>19</v>
      </c>
      <c r="C121" s="31"/>
      <c r="D121" s="31"/>
      <c r="E121" s="31"/>
      <c r="F121" s="32"/>
      <c r="G121" s="32"/>
      <c r="H121" s="33"/>
      <c r="I121" s="32"/>
      <c r="J121" s="32"/>
      <c r="K121" s="32"/>
      <c r="L121" s="31"/>
      <c r="M121" s="34">
        <f>SUM(L128)</f>
        <v>153.5</v>
      </c>
      <c r="N121" s="35"/>
      <c r="O121" s="75" t="s">
        <v>20</v>
      </c>
      <c r="Q121" s="2"/>
      <c r="R121" s="2"/>
    </row>
    <row r="122" spans="2:15" ht="15" outlineLevel="1">
      <c r="B122" s="37"/>
      <c r="C122" s="31" t="s">
        <v>41</v>
      </c>
      <c r="D122" s="31"/>
      <c r="E122" s="38">
        <v>2.3</v>
      </c>
      <c r="F122" s="39">
        <v>4.5</v>
      </c>
      <c r="G122" s="39">
        <v>5</v>
      </c>
      <c r="H122" s="39">
        <v>5</v>
      </c>
      <c r="I122" s="39">
        <v>6</v>
      </c>
      <c r="J122" s="39">
        <v>6</v>
      </c>
      <c r="K122" s="40">
        <f aca="true" t="shared" si="41" ref="K122:K127">(SUM(F122:J122)-MAX(F122:J122)-MIN(F122:J122))</f>
        <v>16</v>
      </c>
      <c r="L122" s="40">
        <f aca="true" t="shared" si="42" ref="L122:L127">(SUM(F122:J122)-MAX(F122:J122)-MIN(F122:J122))*E122</f>
        <v>36.8</v>
      </c>
      <c r="M122" s="41">
        <f aca="true" t="shared" si="43" ref="M122:M128">M121</f>
        <v>153.5</v>
      </c>
      <c r="N122" s="41"/>
      <c r="O122" s="76"/>
    </row>
    <row r="123" spans="2:15" ht="15" outlineLevel="1">
      <c r="B123" s="37"/>
      <c r="C123" s="31" t="s">
        <v>42</v>
      </c>
      <c r="D123" s="31"/>
      <c r="E123" s="38">
        <v>2.2</v>
      </c>
      <c r="F123" s="39">
        <v>3.5</v>
      </c>
      <c r="G123" s="39">
        <v>3</v>
      </c>
      <c r="H123" s="39">
        <v>3.5</v>
      </c>
      <c r="I123" s="39">
        <v>3.5</v>
      </c>
      <c r="J123" s="39">
        <v>3</v>
      </c>
      <c r="K123" s="40">
        <f t="shared" si="41"/>
        <v>10</v>
      </c>
      <c r="L123" s="40">
        <f t="shared" si="42"/>
        <v>22</v>
      </c>
      <c r="M123" s="41">
        <f t="shared" si="43"/>
        <v>153.5</v>
      </c>
      <c r="N123" s="41"/>
      <c r="O123" s="76"/>
    </row>
    <row r="124" spans="2:15" ht="15" outlineLevel="1">
      <c r="B124" s="37"/>
      <c r="C124" s="31" t="s">
        <v>43</v>
      </c>
      <c r="D124" s="31"/>
      <c r="E124" s="38">
        <v>2</v>
      </c>
      <c r="F124" s="39">
        <v>4</v>
      </c>
      <c r="G124" s="39">
        <v>4</v>
      </c>
      <c r="H124" s="39">
        <v>4.4</v>
      </c>
      <c r="I124" s="39">
        <v>3.5</v>
      </c>
      <c r="J124" s="39">
        <v>5</v>
      </c>
      <c r="K124" s="40">
        <f t="shared" si="41"/>
        <v>12.399999999999999</v>
      </c>
      <c r="L124" s="40">
        <f t="shared" si="42"/>
        <v>24.799999999999997</v>
      </c>
      <c r="M124" s="41">
        <f t="shared" si="43"/>
        <v>153.5</v>
      </c>
      <c r="N124" s="41"/>
      <c r="O124" s="76"/>
    </row>
    <row r="125" spans="2:15" ht="15" outlineLevel="1">
      <c r="B125" s="37"/>
      <c r="C125" s="31" t="s">
        <v>44</v>
      </c>
      <c r="D125" s="31"/>
      <c r="E125" s="38">
        <v>2.1</v>
      </c>
      <c r="F125" s="39">
        <v>2.5</v>
      </c>
      <c r="G125" s="39">
        <v>2</v>
      </c>
      <c r="H125" s="39">
        <v>3</v>
      </c>
      <c r="I125" s="39">
        <v>2</v>
      </c>
      <c r="J125" s="39">
        <v>1</v>
      </c>
      <c r="K125" s="40">
        <f t="shared" si="41"/>
        <v>6.5</v>
      </c>
      <c r="L125" s="40">
        <f t="shared" si="42"/>
        <v>13.65</v>
      </c>
      <c r="M125" s="41">
        <f t="shared" si="43"/>
        <v>153.5</v>
      </c>
      <c r="N125" s="41"/>
      <c r="O125" s="76"/>
    </row>
    <row r="126" spans="2:15" ht="15" outlineLevel="1">
      <c r="B126" s="37"/>
      <c r="C126" s="31" t="s">
        <v>45</v>
      </c>
      <c r="D126" s="31"/>
      <c r="E126" s="38">
        <v>2.1</v>
      </c>
      <c r="F126" s="39">
        <v>5</v>
      </c>
      <c r="G126" s="39">
        <v>5</v>
      </c>
      <c r="H126" s="39">
        <v>5</v>
      </c>
      <c r="I126" s="39">
        <v>4.5</v>
      </c>
      <c r="J126" s="39">
        <v>5</v>
      </c>
      <c r="K126" s="40">
        <f t="shared" si="41"/>
        <v>15</v>
      </c>
      <c r="L126" s="40">
        <f t="shared" si="42"/>
        <v>31.5</v>
      </c>
      <c r="M126" s="41">
        <f t="shared" si="43"/>
        <v>153.5</v>
      </c>
      <c r="N126" s="41"/>
      <c r="O126" s="76"/>
    </row>
    <row r="127" spans="2:15" ht="15" outlineLevel="1">
      <c r="B127" s="42"/>
      <c r="C127" s="31" t="s">
        <v>46</v>
      </c>
      <c r="D127" s="31"/>
      <c r="E127" s="38">
        <v>1.5</v>
      </c>
      <c r="F127" s="39">
        <v>5.5</v>
      </c>
      <c r="G127" s="39">
        <v>5.5</v>
      </c>
      <c r="H127" s="39">
        <v>5.5</v>
      </c>
      <c r="I127" s="39">
        <v>5.5</v>
      </c>
      <c r="J127" s="39">
        <v>6</v>
      </c>
      <c r="K127" s="40">
        <f t="shared" si="41"/>
        <v>16.5</v>
      </c>
      <c r="L127" s="40">
        <f t="shared" si="42"/>
        <v>24.75</v>
      </c>
      <c r="M127" s="41">
        <f t="shared" si="43"/>
        <v>153.5</v>
      </c>
      <c r="N127" s="41"/>
      <c r="O127" s="76"/>
    </row>
    <row r="128" spans="3:15" ht="12.75" outlineLevel="1">
      <c r="C128" s="43"/>
      <c r="D128" s="43" t="s">
        <v>14</v>
      </c>
      <c r="E128" s="44">
        <f>SUM(E122+E123+E124+E125+E126+E127)</f>
        <v>12.2</v>
      </c>
      <c r="F128" s="13"/>
      <c r="G128" s="13"/>
      <c r="H128" s="45"/>
      <c r="I128" s="13"/>
      <c r="J128" s="13"/>
      <c r="K128" s="46"/>
      <c r="L128" s="47">
        <f>SUM(L122+L123+L124+L125+L126+L127)</f>
        <v>153.5</v>
      </c>
      <c r="M128" s="41">
        <f t="shared" si="43"/>
        <v>153.5</v>
      </c>
      <c r="N128" s="41"/>
      <c r="O128" s="76"/>
    </row>
    <row r="129" spans="1:18" s="36" customFormat="1" ht="15">
      <c r="A129" s="31">
        <v>16</v>
      </c>
      <c r="B129" s="32" t="s">
        <v>23</v>
      </c>
      <c r="C129" s="31"/>
      <c r="D129" s="31"/>
      <c r="E129" s="31"/>
      <c r="F129" s="32"/>
      <c r="G129" s="32"/>
      <c r="H129" s="33"/>
      <c r="I129" s="32"/>
      <c r="J129" s="32"/>
      <c r="K129" s="32"/>
      <c r="L129" s="31"/>
      <c r="M129" s="34">
        <f>SUM(L136)</f>
        <v>146</v>
      </c>
      <c r="N129" s="34"/>
      <c r="O129" s="75" t="s">
        <v>22</v>
      </c>
      <c r="Q129" s="2"/>
      <c r="R129" s="2"/>
    </row>
    <row r="130" spans="2:15" ht="15" outlineLevel="1">
      <c r="B130" s="37"/>
      <c r="C130" s="31" t="s">
        <v>42</v>
      </c>
      <c r="D130" s="31"/>
      <c r="E130" s="38">
        <v>2.2</v>
      </c>
      <c r="F130" s="39">
        <v>5</v>
      </c>
      <c r="G130" s="39">
        <v>4.5</v>
      </c>
      <c r="H130" s="39">
        <v>5</v>
      </c>
      <c r="I130" s="39">
        <v>4</v>
      </c>
      <c r="J130" s="39">
        <v>4</v>
      </c>
      <c r="K130" s="40">
        <f aca="true" t="shared" si="44" ref="K130:K135">(SUM(F130:J130)-MAX(F130:J130)-MIN(F130:J130))</f>
        <v>13.5</v>
      </c>
      <c r="L130" s="40">
        <f aca="true" t="shared" si="45" ref="L130:L135">(SUM(F130:J130)-MAX(F130:J130)-MIN(F130:J130))*E130</f>
        <v>29.700000000000003</v>
      </c>
      <c r="M130" s="41">
        <f aca="true" t="shared" si="46" ref="M130:M136">M129</f>
        <v>146</v>
      </c>
      <c r="N130" s="41"/>
      <c r="O130" s="76"/>
    </row>
    <row r="131" spans="2:15" ht="15" outlineLevel="1">
      <c r="B131" s="37"/>
      <c r="C131" s="31" t="s">
        <v>41</v>
      </c>
      <c r="D131" s="31"/>
      <c r="E131" s="38">
        <v>2.3</v>
      </c>
      <c r="F131" s="39">
        <v>1.5</v>
      </c>
      <c r="G131" s="39">
        <v>1</v>
      </c>
      <c r="H131" s="39">
        <v>1</v>
      </c>
      <c r="I131" s="39">
        <v>2</v>
      </c>
      <c r="J131" s="39">
        <v>2</v>
      </c>
      <c r="K131" s="40">
        <f t="shared" si="44"/>
        <v>4.5</v>
      </c>
      <c r="L131" s="40">
        <f t="shared" si="45"/>
        <v>10.35</v>
      </c>
      <c r="M131" s="41">
        <f t="shared" si="46"/>
        <v>146</v>
      </c>
      <c r="N131" s="41"/>
      <c r="O131" s="76"/>
    </row>
    <row r="132" spans="2:15" ht="15" outlineLevel="1">
      <c r="B132" s="37"/>
      <c r="C132" s="31" t="s">
        <v>50</v>
      </c>
      <c r="D132" s="31"/>
      <c r="E132" s="38">
        <v>2.3</v>
      </c>
      <c r="F132" s="39">
        <v>4</v>
      </c>
      <c r="G132" s="39">
        <v>4</v>
      </c>
      <c r="H132" s="39">
        <v>4.5</v>
      </c>
      <c r="I132" s="39">
        <v>3.5</v>
      </c>
      <c r="J132" s="39">
        <v>4.5</v>
      </c>
      <c r="K132" s="40">
        <f t="shared" si="44"/>
        <v>12.5</v>
      </c>
      <c r="L132" s="40">
        <f t="shared" si="45"/>
        <v>28.749999999999996</v>
      </c>
      <c r="M132" s="41">
        <f t="shared" si="46"/>
        <v>146</v>
      </c>
      <c r="N132" s="41"/>
      <c r="O132" s="76"/>
    </row>
    <row r="133" spans="2:15" ht="15" outlineLevel="1">
      <c r="B133" s="37"/>
      <c r="C133" s="31" t="s">
        <v>44</v>
      </c>
      <c r="D133" s="31"/>
      <c r="E133" s="38">
        <v>2.1</v>
      </c>
      <c r="F133" s="39">
        <v>4.5</v>
      </c>
      <c r="G133" s="39">
        <v>5</v>
      </c>
      <c r="H133" s="39">
        <v>5</v>
      </c>
      <c r="I133" s="39">
        <v>4.5</v>
      </c>
      <c r="J133" s="39">
        <v>5</v>
      </c>
      <c r="K133" s="40">
        <f t="shared" si="44"/>
        <v>14.5</v>
      </c>
      <c r="L133" s="40">
        <f t="shared" si="45"/>
        <v>30.450000000000003</v>
      </c>
      <c r="M133" s="41">
        <f t="shared" si="46"/>
        <v>146</v>
      </c>
      <c r="N133" s="41"/>
      <c r="O133" s="76"/>
    </row>
    <row r="134" spans="2:15" ht="15" outlineLevel="1">
      <c r="B134" s="37"/>
      <c r="C134" s="31" t="s">
        <v>52</v>
      </c>
      <c r="D134" s="31"/>
      <c r="E134" s="38">
        <v>2.3</v>
      </c>
      <c r="F134" s="39">
        <v>4</v>
      </c>
      <c r="G134" s="39">
        <v>4.5</v>
      </c>
      <c r="H134" s="39">
        <v>4</v>
      </c>
      <c r="I134" s="39">
        <v>4.5</v>
      </c>
      <c r="J134" s="39">
        <v>4</v>
      </c>
      <c r="K134" s="40">
        <f t="shared" si="44"/>
        <v>12.5</v>
      </c>
      <c r="L134" s="40">
        <f t="shared" si="45"/>
        <v>28.749999999999996</v>
      </c>
      <c r="M134" s="41">
        <f t="shared" si="46"/>
        <v>146</v>
      </c>
      <c r="N134" s="41"/>
      <c r="O134" s="76"/>
    </row>
    <row r="135" spans="2:15" ht="15" outlineLevel="1">
      <c r="B135" s="42"/>
      <c r="C135" s="31" t="s">
        <v>48</v>
      </c>
      <c r="D135" s="31"/>
      <c r="E135" s="38">
        <v>2.4</v>
      </c>
      <c r="F135" s="39">
        <v>2</v>
      </c>
      <c r="G135" s="39">
        <v>2.5</v>
      </c>
      <c r="H135" s="39">
        <v>3</v>
      </c>
      <c r="I135" s="39">
        <v>2</v>
      </c>
      <c r="J135" s="39">
        <v>3</v>
      </c>
      <c r="K135" s="40">
        <f t="shared" si="44"/>
        <v>7.5</v>
      </c>
      <c r="L135" s="40">
        <f t="shared" si="45"/>
        <v>18</v>
      </c>
      <c r="M135" s="41">
        <f t="shared" si="46"/>
        <v>146</v>
      </c>
      <c r="N135" s="41"/>
      <c r="O135" s="76"/>
    </row>
    <row r="136" spans="3:15" ht="12.75" outlineLevel="1">
      <c r="C136" s="43"/>
      <c r="D136" s="43" t="s">
        <v>14</v>
      </c>
      <c r="E136" s="44">
        <f>SUM(E130+E131+E132+E133+E134+E135)</f>
        <v>13.6</v>
      </c>
      <c r="F136" s="13"/>
      <c r="G136" s="13"/>
      <c r="H136" s="45"/>
      <c r="I136" s="13"/>
      <c r="J136" s="13"/>
      <c r="K136" s="46"/>
      <c r="L136" s="47">
        <f>SUM(L130+L131+L132+L133+L134+L135)</f>
        <v>146</v>
      </c>
      <c r="M136" s="41">
        <f t="shared" si="46"/>
        <v>146</v>
      </c>
      <c r="N136" s="41"/>
      <c r="O136" s="76"/>
    </row>
    <row r="137" spans="3:14" ht="12.75">
      <c r="C137" s="43"/>
      <c r="D137" s="43"/>
      <c r="E137" s="44"/>
      <c r="F137" s="13"/>
      <c r="G137" s="13"/>
      <c r="H137" s="45"/>
      <c r="I137" s="13"/>
      <c r="J137" s="13"/>
      <c r="K137" s="46"/>
      <c r="L137" s="50"/>
      <c r="M137" s="41"/>
      <c r="N137" s="41"/>
    </row>
    <row r="140" ht="15">
      <c r="O140" s="51"/>
    </row>
  </sheetData>
  <sheetProtection selectLockedCells="1" selectUnlockedCells="1"/>
  <mergeCells count="5">
    <mergeCell ref="O6:P7"/>
    <mergeCell ref="C6:C7"/>
    <mergeCell ref="D6:D7"/>
    <mergeCell ref="E6:E7"/>
    <mergeCell ref="F6:J6"/>
  </mergeCells>
  <printOptions/>
  <pageMargins left="0.4597222222222222" right="0" top="0.5798611111111112" bottom="0.3402777777777778" header="0.5118055555555555" footer="0.5118055555555555"/>
  <pageSetup horizontalDpi="300" verticalDpi="300" orientation="portrait" paperSize="9" scale="73" r:id="rId1"/>
  <headerFooter alignWithMargins="0">
    <oddHeader>&amp;CЧемпионат Санкт-Петербурга по прыжкам в воду
25-26, 28-29 апреля 2014 г.
ЦВВС "Невская волна"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Roman</cp:lastModifiedBy>
  <cp:lastPrinted>2014-04-28T07:21:30Z</cp:lastPrinted>
  <dcterms:created xsi:type="dcterms:W3CDTF">2013-05-23T17:50:19Z</dcterms:created>
  <dcterms:modified xsi:type="dcterms:W3CDTF">2014-05-01T08:40:04Z</dcterms:modified>
  <cp:category/>
  <cp:version/>
  <cp:contentType/>
  <cp:contentStatus/>
</cp:coreProperties>
</file>