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activeTab="0"/>
  </bookViews>
  <sheets>
    <sheet name="Тр1м ЖЕН ПЕЧАТЬ" sheetId="1" r:id="rId1"/>
  </sheets>
  <definedNames>
    <definedName name="Excel_BuiltIn__FilterDatabase_1" localSheetId="0">#REF!</definedName>
    <definedName name="Excel_BuiltIn__FilterDatabase_1">#REF!</definedName>
    <definedName name="Excel_BuiltIn_Print_Area_21">#REF!</definedName>
    <definedName name="Excel_BuiltIn_Print_Area_3" localSheetId="0">'Тр1м ЖЕН ПЕЧАТЬ'!$A$1:$Q$56</definedName>
    <definedName name="Excel_BuiltIn_Print_Area_3">#REF!</definedName>
    <definedName name="Excel_BuiltIn_Print_Area_31">#REF!</definedName>
    <definedName name="Excel_BuiltIn_Print_Titles_2" localSheetId="0">#REF!</definedName>
    <definedName name="Excel_BuiltIn_Print_Titles_2">#REF!</definedName>
    <definedName name="Excel_BuiltIn_Print_Titles_3" localSheetId="0">#REF!</definedName>
    <definedName name="Excel_BuiltIn_Print_Titles_3">#REF!</definedName>
    <definedName name="Excel_BuiltIn_Print_Titles_4" localSheetId="0">#REF!</definedName>
    <definedName name="Excel_BuiltIn_Print_Titles_4">#REF!</definedName>
    <definedName name="Excel_BuiltIn_Print_Titles_5" localSheetId="0">'Тр1м ЖЕН ПЕЧАТЬ'!#REF!</definedName>
    <definedName name="Excel_BuiltIn_Print_Titles_5">#REF!</definedName>
  </definedNames>
  <calcPr fullCalcOnLoad="1"/>
</workbook>
</file>

<file path=xl/sharedStrings.xml><?xml version="1.0" encoding="utf-8"?>
<sst xmlns="http://schemas.openxmlformats.org/spreadsheetml/2006/main" count="88" uniqueCount="45">
  <si>
    <t>прыжок</t>
  </si>
  <si>
    <t>К.Т.</t>
  </si>
  <si>
    <t>судьи</t>
  </si>
  <si>
    <t>Выпол.</t>
  </si>
  <si>
    <t>Тренер</t>
  </si>
  <si>
    <t>Место</t>
  </si>
  <si>
    <t>Ф.И.</t>
  </si>
  <si>
    <t>Результат</t>
  </si>
  <si>
    <t>разряд</t>
  </si>
  <si>
    <t>КМС</t>
  </si>
  <si>
    <t>кэт</t>
  </si>
  <si>
    <t>ТРАМПЛИН 1 МЕТР</t>
  </si>
  <si>
    <t>ЖЕНЩИНЫ</t>
  </si>
  <si>
    <t>Егоров Ю.Н.</t>
  </si>
  <si>
    <t>Ольшевская Е.З.</t>
  </si>
  <si>
    <t>Печковская Г.И., Миляев К.С.</t>
  </si>
  <si>
    <t>Печковская Г.И., Леонтьевская С.С.</t>
  </si>
  <si>
    <t>403C</t>
  </si>
  <si>
    <t>203C</t>
  </si>
  <si>
    <t>403B</t>
  </si>
  <si>
    <t>105C</t>
  </si>
  <si>
    <t>5132D</t>
  </si>
  <si>
    <t>203B</t>
  </si>
  <si>
    <t>5225D</t>
  </si>
  <si>
    <t>105B</t>
  </si>
  <si>
    <t>5134D</t>
  </si>
  <si>
    <t>301B</t>
  </si>
  <si>
    <t>103B</t>
  </si>
  <si>
    <t>104C</t>
  </si>
  <si>
    <t>5122D</t>
  </si>
  <si>
    <t>Данюкова С.О., Данюков Р.В.</t>
  </si>
  <si>
    <t>303B</t>
  </si>
  <si>
    <t>Гулиева Амина, 2000 г.р., I р., КСДЮСШОР по ВВС "Невская волна"</t>
  </si>
  <si>
    <t>Кораблёва Анастасия, 1998 г.р., МС, КСДЮСШОР по ВВС "Невская волна"</t>
  </si>
  <si>
    <t>Котенёва Валерия,, 2002 г.р., I р., КСДЮСШОР по ВВС "Невская волна"</t>
  </si>
  <si>
    <t>Чуйнышена Анна,2000 г.р., КМС, КСДЮСШОР по ВВС "Невская волна"</t>
  </si>
  <si>
    <t>Быстрова Маргарита, 2000 г.р., КМС, КСДЮСШОР по ВВС "Невская волна"</t>
  </si>
  <si>
    <t>Кукушкина Елизавета, 1998 г.р., МС, КСДЮСШОР по ВВС "Невская волна"</t>
  </si>
  <si>
    <t>Дьяченко Александра, 2002 г.р., I р., КСДЮСШОР по ВВС "Невская волна"</t>
  </si>
  <si>
    <t>Курач Татьяна, 1997 г.р., МС, СДЮШОР по ВВС "Экран"- "ИЖОРЕЦ"</t>
  </si>
  <si>
    <t>Патрушев В.Л., Костылёва Л.Н.</t>
  </si>
  <si>
    <t>301C</t>
  </si>
  <si>
    <t>5221D</t>
  </si>
  <si>
    <t>Шмитова Тамара, 1997 г.р., МС, КСДЮСШОР по ВВС "Невская волна"</t>
  </si>
  <si>
    <t>МС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</si>
</sst>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hh:mm"/>
  </numFmts>
  <fonts count="32">
    <font>
      <sz val="10"/>
      <name val="Arial"/>
      <family val="2"/>
    </font>
    <font>
      <sz val="10"/>
      <name val="NewtonCTT"/>
      <family val="0"/>
    </font>
    <font>
      <sz val="10"/>
      <name val="Arial Cyr"/>
      <family val="2"/>
    </font>
    <font>
      <sz val="10"/>
      <color indexed="8"/>
      <name val="Arial"/>
      <family val="2"/>
    </font>
    <font>
      <b/>
      <sz val="9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"/>
      <family val="2"/>
    </font>
    <font>
      <sz val="11"/>
      <name val="Times New Roman"/>
      <family val="1"/>
    </font>
    <font>
      <sz val="8"/>
      <color indexed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33" applyFont="1" applyAlignment="1">
      <alignment horizontal="center"/>
      <protection/>
    </xf>
    <xf numFmtId="0" fontId="2" fillId="0" borderId="0" xfId="33" applyFont="1">
      <alignment/>
      <protection/>
    </xf>
    <xf numFmtId="0" fontId="4" fillId="0" borderId="0" xfId="33" applyFont="1">
      <alignment/>
      <protection/>
    </xf>
    <xf numFmtId="0" fontId="2" fillId="0" borderId="0" xfId="33" applyFont="1" applyAlignment="1">
      <alignment horizontal="left"/>
      <protection/>
    </xf>
    <xf numFmtId="0" fontId="5" fillId="0" borderId="0" xfId="33" applyFont="1">
      <alignment/>
      <protection/>
    </xf>
    <xf numFmtId="0" fontId="6" fillId="0" borderId="0" xfId="33" applyFont="1" applyAlignment="1">
      <alignment horizontal="left" wrapText="1"/>
      <protection/>
    </xf>
    <xf numFmtId="165" fontId="9" fillId="0" borderId="0" xfId="57" applyNumberFormat="1" applyFont="1">
      <alignment/>
      <protection/>
    </xf>
    <xf numFmtId="14" fontId="9" fillId="0" borderId="0" xfId="57" applyNumberFormat="1" applyFont="1">
      <alignment/>
      <protection/>
    </xf>
    <xf numFmtId="0" fontId="0" fillId="0" borderId="0" xfId="57">
      <alignment/>
      <protection/>
    </xf>
    <xf numFmtId="0" fontId="2" fillId="0" borderId="10" xfId="33" applyFont="1" applyBorder="1">
      <alignment/>
      <protection/>
    </xf>
    <xf numFmtId="0" fontId="2" fillId="0" borderId="11" xfId="33" applyFont="1" applyBorder="1">
      <alignment/>
      <protection/>
    </xf>
    <xf numFmtId="0" fontId="8" fillId="0" borderId="0" xfId="33" applyFont="1" applyAlignment="1">
      <alignment horizontal="center"/>
      <protection/>
    </xf>
    <xf numFmtId="0" fontId="8" fillId="0" borderId="0" xfId="33" applyFont="1" applyAlignment="1">
      <alignment horizontal="left"/>
      <protection/>
    </xf>
    <xf numFmtId="0" fontId="11" fillId="0" borderId="0" xfId="33" applyFont="1" applyAlignment="1">
      <alignment horizontal="left"/>
      <protection/>
    </xf>
    <xf numFmtId="2" fontId="7" fillId="0" borderId="0" xfId="34" applyNumberFormat="1" applyFont="1" applyAlignment="1">
      <alignment horizontal="center"/>
      <protection/>
    </xf>
    <xf numFmtId="0" fontId="8" fillId="0" borderId="0" xfId="33" applyFont="1">
      <alignment/>
      <protection/>
    </xf>
    <xf numFmtId="0" fontId="6" fillId="0" borderId="0" xfId="33" applyFont="1" applyAlignment="1">
      <alignment horizontal="left"/>
      <protection/>
    </xf>
    <xf numFmtId="164" fontId="2" fillId="0" borderId="0" xfId="58" applyNumberFormat="1" applyFont="1" applyAlignment="1">
      <alignment horizontal="center" vertical="center"/>
      <protection/>
    </xf>
    <xf numFmtId="2" fontId="8" fillId="0" borderId="0" xfId="33" applyNumberFormat="1" applyFont="1" applyBorder="1" applyAlignment="1">
      <alignment horizontal="center"/>
      <protection/>
    </xf>
    <xf numFmtId="2" fontId="14" fillId="0" borderId="0" xfId="33" applyNumberFormat="1" applyFont="1" applyAlignment="1">
      <alignment horizontal="center"/>
      <protection/>
    </xf>
    <xf numFmtId="0" fontId="6" fillId="0" borderId="0" xfId="33" applyFont="1" applyAlignment="1">
      <alignment horizontal="right"/>
      <protection/>
    </xf>
    <xf numFmtId="0" fontId="4" fillId="0" borderId="0" xfId="33" applyFont="1" applyAlignment="1">
      <alignment horizontal="center"/>
      <protection/>
    </xf>
    <xf numFmtId="164" fontId="4" fillId="0" borderId="0" xfId="33" applyNumberFormat="1" applyFont="1" applyAlignment="1">
      <alignment horizontal="center"/>
      <protection/>
    </xf>
    <xf numFmtId="0" fontId="10" fillId="0" borderId="0" xfId="58" applyFont="1">
      <alignment/>
      <protection/>
    </xf>
    <xf numFmtId="2" fontId="4" fillId="0" borderId="0" xfId="33" applyNumberFormat="1" applyFont="1" applyBorder="1" applyAlignment="1">
      <alignment horizontal="center"/>
      <protection/>
    </xf>
    <xf numFmtId="2" fontId="11" fillId="0" borderId="0" xfId="33" applyNumberFormat="1" applyFont="1" applyBorder="1" applyAlignment="1">
      <alignment horizontal="center"/>
      <protection/>
    </xf>
    <xf numFmtId="0" fontId="8" fillId="0" borderId="0" xfId="59" applyFont="1">
      <alignment/>
      <protection/>
    </xf>
    <xf numFmtId="0" fontId="7" fillId="0" borderId="0" xfId="59" applyFont="1">
      <alignment/>
      <protection/>
    </xf>
    <xf numFmtId="0" fontId="2" fillId="0" borderId="0" xfId="59" applyFont="1">
      <alignment/>
      <protection/>
    </xf>
    <xf numFmtId="0" fontId="5" fillId="0" borderId="0" xfId="59" applyFont="1">
      <alignment/>
      <protection/>
    </xf>
    <xf numFmtId="0" fontId="0" fillId="0" borderId="0" xfId="59">
      <alignment/>
      <protection/>
    </xf>
    <xf numFmtId="0" fontId="2" fillId="0" borderId="0" xfId="59" applyFont="1" applyAlignment="1">
      <alignment horizontal="center"/>
      <protection/>
    </xf>
    <xf numFmtId="14" fontId="9" fillId="0" borderId="0" xfId="59" applyNumberFormat="1" applyFont="1" applyAlignment="1">
      <alignment horizontal="left"/>
      <protection/>
    </xf>
    <xf numFmtId="0" fontId="4" fillId="0" borderId="10" xfId="59" applyFont="1" applyBorder="1" applyAlignment="1">
      <alignment horizontal="center"/>
      <protection/>
    </xf>
    <xf numFmtId="0" fontId="4" fillId="0" borderId="10" xfId="59" applyFont="1" applyBorder="1" applyAlignment="1">
      <alignment horizontal="center" vertical="center"/>
      <protection/>
    </xf>
    <xf numFmtId="164" fontId="6" fillId="0" borderId="10" xfId="59" applyNumberFormat="1" applyFont="1" applyBorder="1" applyAlignment="1">
      <alignment horizontal="center" vertical="center" wrapText="1"/>
      <protection/>
    </xf>
    <xf numFmtId="0" fontId="11" fillId="0" borderId="11" xfId="59" applyFont="1" applyBorder="1" applyAlignment="1">
      <alignment horizontal="center"/>
      <protection/>
    </xf>
    <xf numFmtId="0" fontId="12" fillId="0" borderId="11" xfId="59" applyFont="1" applyBorder="1" applyAlignment="1">
      <alignment horizontal="center"/>
      <protection/>
    </xf>
    <xf numFmtId="0" fontId="4" fillId="0" borderId="11" xfId="59" applyFont="1" applyBorder="1" applyAlignment="1">
      <alignment horizontal="center" vertical="center"/>
      <protection/>
    </xf>
    <xf numFmtId="0" fontId="10" fillId="0" borderId="11" xfId="59" applyFont="1" applyBorder="1" applyAlignment="1">
      <alignment horizontal="center" vertical="center" wrapText="1"/>
      <protection/>
    </xf>
    <xf numFmtId="164" fontId="13" fillId="0" borderId="0" xfId="56" applyNumberFormat="1" applyFont="1" applyAlignment="1">
      <alignment horizontal="center"/>
      <protection/>
    </xf>
    <xf numFmtId="0" fontId="8" fillId="0" borderId="0" xfId="33" applyFont="1" applyFill="1" applyAlignment="1">
      <alignment horizontal="center"/>
      <protection/>
    </xf>
    <xf numFmtId="0" fontId="8" fillId="0" borderId="0" xfId="59" applyFont="1">
      <alignment/>
      <protection/>
    </xf>
    <xf numFmtId="2" fontId="6" fillId="0" borderId="0" xfId="33" applyNumberFormat="1" applyFont="1" applyAlignment="1">
      <alignment horizontal="center"/>
      <protection/>
    </xf>
    <xf numFmtId="0" fontId="4" fillId="0" borderId="11" xfId="59" applyFont="1" applyBorder="1" applyAlignment="1">
      <alignment horizontal="center"/>
      <protection/>
    </xf>
    <xf numFmtId="0" fontId="4" fillId="0" borderId="12" xfId="59" applyFont="1" applyBorder="1" applyAlignment="1">
      <alignment horizontal="center"/>
      <protection/>
    </xf>
    <xf numFmtId="0" fontId="0" fillId="0" borderId="0" xfId="59" applyFont="1">
      <alignment/>
      <protection/>
    </xf>
    <xf numFmtId="0" fontId="6" fillId="0" borderId="13" xfId="33" applyFont="1" applyBorder="1" applyAlignment="1">
      <alignment horizontal="center" vertical="center"/>
      <protection/>
    </xf>
    <xf numFmtId="0" fontId="10" fillId="0" borderId="13" xfId="59" applyFont="1" applyBorder="1" applyAlignment="1">
      <alignment horizontal="center" vertical="center"/>
      <protection/>
    </xf>
    <xf numFmtId="0" fontId="11" fillId="0" borderId="13" xfId="59" applyFont="1" applyBorder="1" applyAlignment="1">
      <alignment horizontal="center" vertical="center"/>
      <protection/>
    </xf>
    <xf numFmtId="0" fontId="4" fillId="0" borderId="10" xfId="59" applyFont="1" applyBorder="1" applyAlignment="1">
      <alignment horizontal="center" vertic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M10W" xfId="33"/>
    <cellStyle name="Normal_ST_CF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3 метра 2" xfId="56"/>
    <cellStyle name="Обычный_3 МЕТРА МЖ" xfId="57"/>
    <cellStyle name="Обычный_Вода вышка  К-2008-3 день" xfId="58"/>
    <cellStyle name="Обычный_Чемпионат и Перв 1 и 3 м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R69"/>
  <sheetViews>
    <sheetView tabSelected="1" view="pageLayout" zoomScaleSheetLayoutView="100" workbookViewId="0" topLeftCell="A1">
      <selection activeCell="V25" sqref="U25:V25"/>
    </sheetView>
  </sheetViews>
  <sheetFormatPr defaultColWidth="8.00390625" defaultRowHeight="12.75" outlineLevelRow="1"/>
  <cols>
    <col min="1" max="1" width="6.28125" style="1" customWidth="1"/>
    <col min="2" max="2" width="10.7109375" style="2" customWidth="1"/>
    <col min="3" max="3" width="7.00390625" style="3" customWidth="1"/>
    <col min="4" max="4" width="4.140625" style="3" customWidth="1"/>
    <col min="5" max="5" width="5.57421875" style="3" customWidth="1"/>
    <col min="6" max="6" width="4.7109375" style="2" customWidth="1"/>
    <col min="7" max="8" width="4.7109375" style="4" customWidth="1"/>
    <col min="9" max="10" width="4.7109375" style="2" customWidth="1"/>
    <col min="11" max="11" width="6.7109375" style="2" customWidth="1"/>
    <col min="12" max="12" width="8.00390625" style="2" customWidth="1"/>
    <col min="13" max="13" width="9.00390625" style="5" customWidth="1"/>
    <col min="14" max="14" width="6.8515625" style="5" customWidth="1"/>
    <col min="15" max="15" width="9.00390625" style="6" customWidth="1"/>
    <col min="16" max="16" width="11.7109375" style="2" customWidth="1"/>
    <col min="17" max="17" width="9.28125" style="2" customWidth="1"/>
    <col min="18" max="18" width="5.140625" style="2" customWidth="1"/>
    <col min="19" max="16384" width="8.00390625" style="2" customWidth="1"/>
  </cols>
  <sheetData>
    <row r="1" spans="1:16" ht="14.25">
      <c r="A1" s="9"/>
      <c r="B1" s="8"/>
      <c r="C1" s="7"/>
      <c r="D1" s="7"/>
      <c r="E1" s="9"/>
      <c r="F1" s="9"/>
      <c r="G1" s="9"/>
      <c r="H1" s="9"/>
      <c r="I1" s="9"/>
      <c r="J1" s="9"/>
      <c r="K1" s="29"/>
      <c r="L1" s="29"/>
      <c r="M1" s="30"/>
      <c r="N1" s="30"/>
      <c r="O1" s="29"/>
      <c r="P1" s="31"/>
    </row>
    <row r="2" spans="1:16" ht="15">
      <c r="A2" s="32"/>
      <c r="B2" s="28" t="s">
        <v>11</v>
      </c>
      <c r="C2" s="2"/>
      <c r="D2" s="2"/>
      <c r="F2" s="28"/>
      <c r="G2" s="28"/>
      <c r="H2" s="28"/>
      <c r="I2" s="43" t="s">
        <v>12</v>
      </c>
      <c r="J2" s="29"/>
      <c r="K2" s="29"/>
      <c r="L2" s="29"/>
      <c r="M2" s="30"/>
      <c r="N2" s="30"/>
      <c r="O2" s="29"/>
      <c r="P2" s="33"/>
    </row>
    <row r="3" spans="1:16" ht="15">
      <c r="A3" s="32"/>
      <c r="C3" s="28"/>
      <c r="D3" s="28"/>
      <c r="E3" s="28"/>
      <c r="F3" s="27"/>
      <c r="G3" s="27"/>
      <c r="H3" s="27"/>
      <c r="I3" s="29"/>
      <c r="J3" s="29"/>
      <c r="K3" s="29"/>
      <c r="L3" s="29"/>
      <c r="M3" s="30"/>
      <c r="N3" s="30"/>
      <c r="O3" s="29"/>
      <c r="P3" s="31"/>
    </row>
    <row r="4" spans="1:17" ht="12.75" customHeight="1" thickBot="1">
      <c r="A4" s="46"/>
      <c r="B4" s="46"/>
      <c r="C4" s="49" t="s">
        <v>0</v>
      </c>
      <c r="D4" s="49"/>
      <c r="E4" s="50" t="s">
        <v>1</v>
      </c>
      <c r="F4" s="51" t="s">
        <v>2</v>
      </c>
      <c r="G4" s="51"/>
      <c r="H4" s="51"/>
      <c r="I4" s="51"/>
      <c r="J4" s="51"/>
      <c r="K4" s="34"/>
      <c r="L4" s="34"/>
      <c r="M4" s="35"/>
      <c r="N4" s="36" t="s">
        <v>3</v>
      </c>
      <c r="O4" s="48" t="s">
        <v>4</v>
      </c>
      <c r="P4" s="48"/>
      <c r="Q4" s="10"/>
    </row>
    <row r="5" spans="1:17" ht="13.5" thickBot="1">
      <c r="A5" s="45" t="s">
        <v>5</v>
      </c>
      <c r="B5" s="45" t="s">
        <v>6</v>
      </c>
      <c r="C5" s="49"/>
      <c r="D5" s="49"/>
      <c r="E5" s="50"/>
      <c r="F5" s="37">
        <v>1</v>
      </c>
      <c r="G5" s="37">
        <v>2</v>
      </c>
      <c r="H5" s="37">
        <v>3</v>
      </c>
      <c r="I5" s="37">
        <v>4</v>
      </c>
      <c r="J5" s="37">
        <v>5</v>
      </c>
      <c r="K5" s="37"/>
      <c r="L5" s="38"/>
      <c r="M5" s="39" t="s">
        <v>7</v>
      </c>
      <c r="N5" s="40" t="s">
        <v>8</v>
      </c>
      <c r="O5" s="48"/>
      <c r="P5" s="48"/>
      <c r="Q5" s="11"/>
    </row>
    <row r="6" spans="1:17" ht="15">
      <c r="A6" s="12">
        <v>1</v>
      </c>
      <c r="B6" s="13" t="s">
        <v>43</v>
      </c>
      <c r="C6" s="12"/>
      <c r="D6" s="12"/>
      <c r="E6" s="12"/>
      <c r="F6" s="13"/>
      <c r="G6" s="13"/>
      <c r="H6" s="14"/>
      <c r="I6" s="13"/>
      <c r="J6" s="13"/>
      <c r="K6" s="13"/>
      <c r="L6" s="12"/>
      <c r="M6" s="15">
        <f>SUM(L12)</f>
        <v>233.15</v>
      </c>
      <c r="N6" s="15" t="s">
        <v>44</v>
      </c>
      <c r="O6" s="2" t="s">
        <v>30</v>
      </c>
      <c r="P6" s="16"/>
      <c r="Q6" s="16"/>
    </row>
    <row r="7" spans="1:17" s="16" customFormat="1" ht="15">
      <c r="A7" s="1"/>
      <c r="B7" s="17"/>
      <c r="C7" s="12" t="s">
        <v>19</v>
      </c>
      <c r="D7" s="12">
        <v>5</v>
      </c>
      <c r="E7" s="41">
        <v>2.4</v>
      </c>
      <c r="F7" s="18">
        <v>7</v>
      </c>
      <c r="G7" s="18">
        <v>8</v>
      </c>
      <c r="H7" s="18">
        <v>7.5</v>
      </c>
      <c r="I7" s="18">
        <v>7.5</v>
      </c>
      <c r="J7" s="18">
        <v>8</v>
      </c>
      <c r="K7" s="19">
        <f>(SUM(F7:J7)-MAX(F7:J7)-MIN(F7:J7))</f>
        <v>23</v>
      </c>
      <c r="L7" s="19">
        <f>(SUM(F7:J7)-MAX(F7:J7)-MIN(F7:J7))*E7</f>
        <v>55.199999999999996</v>
      </c>
      <c r="M7" s="20">
        <f aca="true" t="shared" si="0" ref="M7:M12">M6</f>
        <v>233.15</v>
      </c>
      <c r="N7" s="20"/>
      <c r="O7" s="6"/>
      <c r="P7" s="2"/>
      <c r="Q7" s="2"/>
    </row>
    <row r="8" spans="2:14" ht="15" outlineLevel="1">
      <c r="B8" s="17"/>
      <c r="C8" s="12" t="s">
        <v>21</v>
      </c>
      <c r="D8" s="12">
        <v>7</v>
      </c>
      <c r="E8" s="41">
        <v>2.2</v>
      </c>
      <c r="F8" s="18">
        <v>7</v>
      </c>
      <c r="G8" s="18">
        <v>7.5</v>
      </c>
      <c r="H8" s="18">
        <v>7.5</v>
      </c>
      <c r="I8" s="18">
        <v>6.5</v>
      </c>
      <c r="J8" s="18">
        <v>7</v>
      </c>
      <c r="K8" s="19">
        <f>(SUM(F8:J8)-MAX(F8:J8)-MIN(F8:J8))</f>
        <v>21.5</v>
      </c>
      <c r="L8" s="19">
        <f>(SUM(F8:J8)-MAX(F8:J8)-MIN(F8:J8))*E8</f>
        <v>47.300000000000004</v>
      </c>
      <c r="M8" s="20">
        <f t="shared" si="0"/>
        <v>233.15</v>
      </c>
      <c r="N8" s="20"/>
    </row>
    <row r="9" spans="2:14" ht="15" outlineLevel="1">
      <c r="B9" s="17"/>
      <c r="C9" s="12" t="s">
        <v>22</v>
      </c>
      <c r="D9" s="12">
        <v>5</v>
      </c>
      <c r="E9" s="41">
        <v>2.3</v>
      </c>
      <c r="F9" s="18">
        <v>3.5</v>
      </c>
      <c r="G9" s="18">
        <v>3.5</v>
      </c>
      <c r="H9" s="18">
        <v>3</v>
      </c>
      <c r="I9" s="18">
        <v>3.5</v>
      </c>
      <c r="J9" s="18">
        <v>4</v>
      </c>
      <c r="K9" s="19">
        <f>(SUM(F9:J9)-MAX(F9:J9)-MIN(F9:J9))</f>
        <v>10.5</v>
      </c>
      <c r="L9" s="19">
        <f>(SUM(F9:J9)-MAX(F9:J9)-MIN(F9:J9))*E9</f>
        <v>24.15</v>
      </c>
      <c r="M9" s="20">
        <f t="shared" si="0"/>
        <v>233.15</v>
      </c>
      <c r="N9" s="20"/>
    </row>
    <row r="10" spans="2:14" ht="15" outlineLevel="1">
      <c r="B10" s="17"/>
      <c r="C10" s="12" t="s">
        <v>31</v>
      </c>
      <c r="D10" s="12">
        <v>10</v>
      </c>
      <c r="E10" s="41">
        <v>2.4</v>
      </c>
      <c r="F10" s="18">
        <v>7</v>
      </c>
      <c r="G10" s="18">
        <v>7</v>
      </c>
      <c r="H10" s="18">
        <v>6</v>
      </c>
      <c r="I10" s="18">
        <v>6</v>
      </c>
      <c r="J10" s="18">
        <v>7</v>
      </c>
      <c r="K10" s="19">
        <f>(SUM(F10:J10)-MAX(F10:J10)-MIN(F10:J10))</f>
        <v>20</v>
      </c>
      <c r="L10" s="19">
        <f>(SUM(F10:J10)-MAX(F10:J10)-MIN(F10:J10))*E10</f>
        <v>48</v>
      </c>
      <c r="M10" s="20">
        <f t="shared" si="0"/>
        <v>233.15</v>
      </c>
      <c r="N10" s="20"/>
    </row>
    <row r="11" spans="2:14" ht="15" outlineLevel="1">
      <c r="B11" s="21"/>
      <c r="C11" s="12" t="s">
        <v>24</v>
      </c>
      <c r="D11" s="12">
        <v>7</v>
      </c>
      <c r="E11" s="41">
        <v>2.6</v>
      </c>
      <c r="F11" s="18">
        <v>7.5</v>
      </c>
      <c r="G11" s="18">
        <v>8</v>
      </c>
      <c r="H11" s="18">
        <v>7</v>
      </c>
      <c r="I11" s="18">
        <v>7.5</v>
      </c>
      <c r="J11" s="18">
        <v>7.5</v>
      </c>
      <c r="K11" s="19">
        <f>(SUM(F11:J11)-MAX(F11:J11)-MIN(F11:J11))</f>
        <v>22.5</v>
      </c>
      <c r="L11" s="19">
        <f>(SUM(F11:J11)-MAX(F11:J11)-MIN(F11:J11))*E11</f>
        <v>58.5</v>
      </c>
      <c r="M11" s="20">
        <f t="shared" si="0"/>
        <v>233.15</v>
      </c>
      <c r="N11" s="20"/>
    </row>
    <row r="12" spans="3:14" ht="12.75" outlineLevel="1">
      <c r="C12" s="22"/>
      <c r="D12" s="22" t="s">
        <v>10</v>
      </c>
      <c r="E12" s="23">
        <f>SUM(E7+E8+E9+E10+E11)</f>
        <v>11.899999999999999</v>
      </c>
      <c r="F12" s="31"/>
      <c r="G12" s="31"/>
      <c r="H12" s="24"/>
      <c r="I12" s="31"/>
      <c r="J12" s="31"/>
      <c r="K12" s="25"/>
      <c r="L12" s="26">
        <f>SUM(L7+L8+L9+L10+L11)</f>
        <v>233.15</v>
      </c>
      <c r="M12" s="20">
        <f t="shared" si="0"/>
        <v>233.15</v>
      </c>
      <c r="N12" s="20"/>
    </row>
    <row r="13" spans="1:17" ht="15" outlineLevel="1">
      <c r="A13" s="12">
        <v>2</v>
      </c>
      <c r="B13" s="13" t="s">
        <v>37</v>
      </c>
      <c r="C13" s="12"/>
      <c r="D13" s="12"/>
      <c r="E13" s="12"/>
      <c r="F13" s="13"/>
      <c r="G13" s="13"/>
      <c r="H13" s="14"/>
      <c r="I13" s="13"/>
      <c r="J13" s="13"/>
      <c r="K13" s="13"/>
      <c r="L13" s="12"/>
      <c r="M13" s="15">
        <f>SUM(L19)</f>
        <v>225.45</v>
      </c>
      <c r="N13" s="15" t="s">
        <v>44</v>
      </c>
      <c r="O13" s="2" t="s">
        <v>30</v>
      </c>
      <c r="P13" s="16"/>
      <c r="Q13" s="16"/>
    </row>
    <row r="14" spans="1:17" s="16" customFormat="1" ht="15">
      <c r="A14" s="1"/>
      <c r="B14" s="17"/>
      <c r="C14" s="12" t="s">
        <v>19</v>
      </c>
      <c r="D14" s="12"/>
      <c r="E14" s="41">
        <v>2.4</v>
      </c>
      <c r="F14" s="18">
        <v>6.5</v>
      </c>
      <c r="G14" s="18">
        <v>6.5</v>
      </c>
      <c r="H14" s="18">
        <v>6.5</v>
      </c>
      <c r="I14" s="18">
        <v>7</v>
      </c>
      <c r="J14" s="18">
        <v>7</v>
      </c>
      <c r="K14" s="19">
        <f>(SUM(F14:J14)-MAX(F14:J14)-MIN(F14:J14))</f>
        <v>20</v>
      </c>
      <c r="L14" s="19">
        <f>(SUM(F14:J14)-MAX(F14:J14)-MIN(F14:J14))*E14</f>
        <v>48</v>
      </c>
      <c r="M14" s="20">
        <f aca="true" t="shared" si="1" ref="M14:M19">M13</f>
        <v>225.45</v>
      </c>
      <c r="N14" s="20"/>
      <c r="O14" s="6"/>
      <c r="P14" s="2"/>
      <c r="Q14" s="2"/>
    </row>
    <row r="15" spans="2:14" ht="15" outlineLevel="1">
      <c r="B15" s="17"/>
      <c r="C15" s="12" t="s">
        <v>20</v>
      </c>
      <c r="D15" s="12"/>
      <c r="E15" s="41">
        <v>2.4</v>
      </c>
      <c r="F15" s="18">
        <v>6</v>
      </c>
      <c r="G15" s="18">
        <v>7</v>
      </c>
      <c r="H15" s="18">
        <v>6</v>
      </c>
      <c r="I15" s="18">
        <v>6</v>
      </c>
      <c r="J15" s="18">
        <v>6.5</v>
      </c>
      <c r="K15" s="19">
        <f>(SUM(F15:J15)-MAX(F15:J15)-MIN(F15:J15))</f>
        <v>18.5</v>
      </c>
      <c r="L15" s="19">
        <f>(SUM(F15:J15)-MAX(F15:J15)-MIN(F15:J15))*E15</f>
        <v>44.4</v>
      </c>
      <c r="M15" s="20">
        <f t="shared" si="1"/>
        <v>225.45</v>
      </c>
      <c r="N15" s="20"/>
    </row>
    <row r="16" spans="2:14" ht="15" outlineLevel="1">
      <c r="B16" s="17"/>
      <c r="C16" s="12" t="s">
        <v>22</v>
      </c>
      <c r="D16" s="12"/>
      <c r="E16" s="41">
        <v>2.3</v>
      </c>
      <c r="F16" s="18">
        <v>6.5</v>
      </c>
      <c r="G16" s="18">
        <v>7</v>
      </c>
      <c r="H16" s="18">
        <v>6.5</v>
      </c>
      <c r="I16" s="18">
        <v>6.5</v>
      </c>
      <c r="J16" s="18">
        <v>6.5</v>
      </c>
      <c r="K16" s="19">
        <f>(SUM(F16:J16)-MAX(F16:J16)-MIN(F16:J16))</f>
        <v>19.5</v>
      </c>
      <c r="L16" s="19">
        <f>(SUM(F16:J16)-MAX(F16:J16)-MIN(F16:J16))*E16</f>
        <v>44.849999999999994</v>
      </c>
      <c r="M16" s="20">
        <f t="shared" si="1"/>
        <v>225.45</v>
      </c>
      <c r="N16" s="20"/>
    </row>
    <row r="17" spans="2:14" ht="15" outlineLevel="1">
      <c r="B17" s="17"/>
      <c r="C17" s="12" t="s">
        <v>31</v>
      </c>
      <c r="D17" s="12"/>
      <c r="E17" s="41">
        <v>2.4</v>
      </c>
      <c r="F17" s="18">
        <v>5.5</v>
      </c>
      <c r="G17" s="18">
        <v>5.5</v>
      </c>
      <c r="H17" s="18">
        <v>5.5</v>
      </c>
      <c r="I17" s="18">
        <v>5.5</v>
      </c>
      <c r="J17" s="18">
        <v>6.5</v>
      </c>
      <c r="K17" s="19">
        <f>(SUM(F17:J17)-MAX(F17:J17)-MIN(F17:J17))</f>
        <v>16.5</v>
      </c>
      <c r="L17" s="19">
        <f>(SUM(F17:J17)-MAX(F17:J17)-MIN(F17:J17))*E17</f>
        <v>39.6</v>
      </c>
      <c r="M17" s="20">
        <f t="shared" si="1"/>
        <v>225.45</v>
      </c>
      <c r="N17" s="20"/>
    </row>
    <row r="18" spans="2:14" ht="15" outlineLevel="1">
      <c r="B18" s="21"/>
      <c r="C18" s="12" t="s">
        <v>23</v>
      </c>
      <c r="D18" s="12"/>
      <c r="E18" s="41">
        <v>2.7</v>
      </c>
      <c r="F18" s="18">
        <v>6</v>
      </c>
      <c r="G18" s="18">
        <v>6</v>
      </c>
      <c r="H18" s="18">
        <v>6</v>
      </c>
      <c r="I18" s="18">
        <v>6</v>
      </c>
      <c r="J18" s="18">
        <v>6.5</v>
      </c>
      <c r="K18" s="19">
        <f>(SUM(F18:J18)-MAX(F18:J18)-MIN(F18:J18))</f>
        <v>18</v>
      </c>
      <c r="L18" s="19">
        <f>(SUM(F18:J18)-MAX(F18:J18)-MIN(F18:J18))*E18</f>
        <v>48.6</v>
      </c>
      <c r="M18" s="20">
        <f t="shared" si="1"/>
        <v>225.45</v>
      </c>
      <c r="N18" s="20"/>
    </row>
    <row r="19" spans="3:14" ht="12.75" outlineLevel="1">
      <c r="C19" s="22"/>
      <c r="D19" s="22" t="s">
        <v>10</v>
      </c>
      <c r="E19" s="23">
        <f>SUM(E14+E15+E16+E17+E18)</f>
        <v>12.2</v>
      </c>
      <c r="F19" s="31"/>
      <c r="G19" s="31"/>
      <c r="H19" s="24"/>
      <c r="I19" s="31"/>
      <c r="J19" s="31"/>
      <c r="K19" s="25"/>
      <c r="L19" s="26">
        <f>SUM(L14+L15+L16+L17+L18)</f>
        <v>225.45</v>
      </c>
      <c r="M19" s="20">
        <f t="shared" si="1"/>
        <v>225.45</v>
      </c>
      <c r="N19" s="20"/>
    </row>
    <row r="20" spans="1:17" ht="17.25" customHeight="1" outlineLevel="1">
      <c r="A20" s="12">
        <v>3</v>
      </c>
      <c r="B20" s="13" t="s">
        <v>35</v>
      </c>
      <c r="C20" s="12"/>
      <c r="D20" s="12"/>
      <c r="E20" s="12"/>
      <c r="F20" s="13"/>
      <c r="G20" s="13"/>
      <c r="H20" s="14"/>
      <c r="I20" s="13"/>
      <c r="J20" s="13"/>
      <c r="K20" s="13"/>
      <c r="L20" s="12"/>
      <c r="M20" s="15">
        <f>SUM(L26)</f>
        <v>207.39999999999998</v>
      </c>
      <c r="N20" s="15" t="s">
        <v>9</v>
      </c>
      <c r="O20" s="2" t="s">
        <v>13</v>
      </c>
      <c r="P20" s="16"/>
      <c r="Q20" s="16"/>
    </row>
    <row r="21" spans="1:17" s="16" customFormat="1" ht="15">
      <c r="A21" s="1"/>
      <c r="B21" s="17"/>
      <c r="C21" s="12" t="s">
        <v>24</v>
      </c>
      <c r="D21" s="12"/>
      <c r="E21" s="41">
        <v>2.6</v>
      </c>
      <c r="F21" s="18">
        <v>5</v>
      </c>
      <c r="G21" s="18">
        <v>5</v>
      </c>
      <c r="H21" s="18">
        <v>4.5</v>
      </c>
      <c r="I21" s="18">
        <v>5.5</v>
      </c>
      <c r="J21" s="18">
        <v>5.5</v>
      </c>
      <c r="K21" s="19">
        <f>(SUM(F21:J21)-MAX(F21:J21)-MIN(F21:J21))</f>
        <v>15.5</v>
      </c>
      <c r="L21" s="19">
        <f>(SUM(F21:J21)-MAX(F21:J21)-MIN(F21:J21))*E21</f>
        <v>40.300000000000004</v>
      </c>
      <c r="M21" s="20">
        <f aca="true" t="shared" si="2" ref="M21:M26">M20</f>
        <v>207.39999999999998</v>
      </c>
      <c r="N21" s="20"/>
      <c r="O21" s="6"/>
      <c r="P21" s="2"/>
      <c r="Q21" s="2"/>
    </row>
    <row r="22" spans="2:14" ht="15" outlineLevel="1">
      <c r="B22" s="17"/>
      <c r="C22" s="12" t="s">
        <v>25</v>
      </c>
      <c r="D22" s="12"/>
      <c r="E22" s="41">
        <v>2.6</v>
      </c>
      <c r="F22" s="18">
        <v>5</v>
      </c>
      <c r="G22" s="18">
        <v>5.5</v>
      </c>
      <c r="H22" s="18">
        <v>5.5</v>
      </c>
      <c r="I22" s="18">
        <v>4.5</v>
      </c>
      <c r="J22" s="18">
        <v>5</v>
      </c>
      <c r="K22" s="19">
        <f>(SUM(F22:J22)-MAX(F22:J22)-MIN(F22:J22))</f>
        <v>15.5</v>
      </c>
      <c r="L22" s="19">
        <f>(SUM(F22:J22)-MAX(F22:J22)-MIN(F22:J22))*E22</f>
        <v>40.300000000000004</v>
      </c>
      <c r="M22" s="20">
        <f t="shared" si="2"/>
        <v>207.39999999999998</v>
      </c>
      <c r="N22" s="20"/>
    </row>
    <row r="23" spans="2:14" ht="15" outlineLevel="1">
      <c r="B23" s="17"/>
      <c r="C23" s="12" t="s">
        <v>19</v>
      </c>
      <c r="D23" s="12"/>
      <c r="E23" s="41">
        <v>2.4</v>
      </c>
      <c r="F23" s="18">
        <v>6.5</v>
      </c>
      <c r="G23" s="18">
        <v>6.5</v>
      </c>
      <c r="H23" s="18">
        <v>6.5</v>
      </c>
      <c r="I23" s="18">
        <v>6.5</v>
      </c>
      <c r="J23" s="18">
        <v>6.5</v>
      </c>
      <c r="K23" s="19">
        <f>(SUM(F23:J23)-MAX(F23:J23)-MIN(F23:J23))</f>
        <v>19.5</v>
      </c>
      <c r="L23" s="19">
        <f>(SUM(F23:J23)-MAX(F23:J23)-MIN(F23:J23))*E23</f>
        <v>46.8</v>
      </c>
      <c r="M23" s="20">
        <f t="shared" si="2"/>
        <v>207.39999999999998</v>
      </c>
      <c r="N23" s="20"/>
    </row>
    <row r="24" spans="2:14" ht="15" outlineLevel="1">
      <c r="B24" s="17"/>
      <c r="C24" s="12" t="s">
        <v>22</v>
      </c>
      <c r="D24" s="12"/>
      <c r="E24" s="41">
        <v>2.3</v>
      </c>
      <c r="F24" s="18">
        <v>4.5</v>
      </c>
      <c r="G24" s="18">
        <v>6</v>
      </c>
      <c r="H24" s="18">
        <v>5.5</v>
      </c>
      <c r="I24" s="18">
        <v>5</v>
      </c>
      <c r="J24" s="18">
        <v>5.5</v>
      </c>
      <c r="K24" s="19">
        <f>(SUM(F24:J24)-MAX(F24:J24)-MIN(F24:J24))</f>
        <v>16</v>
      </c>
      <c r="L24" s="19">
        <f>(SUM(F24:J24)-MAX(F24:J24)-MIN(F24:J24))*E24</f>
        <v>36.8</v>
      </c>
      <c r="M24" s="20">
        <f t="shared" si="2"/>
        <v>207.39999999999998</v>
      </c>
      <c r="N24" s="20"/>
    </row>
    <row r="25" spans="2:14" ht="15" outlineLevel="1">
      <c r="B25" s="21"/>
      <c r="C25" s="12" t="s">
        <v>31</v>
      </c>
      <c r="D25" s="12"/>
      <c r="E25" s="41">
        <v>2.4</v>
      </c>
      <c r="F25" s="18">
        <v>6</v>
      </c>
      <c r="G25" s="18">
        <v>6</v>
      </c>
      <c r="H25" s="18">
        <v>6</v>
      </c>
      <c r="I25" s="18">
        <v>6</v>
      </c>
      <c r="J25" s="18">
        <v>5.5</v>
      </c>
      <c r="K25" s="19">
        <f>(SUM(F25:J25)-MAX(F25:J25)-MIN(F25:J25))</f>
        <v>18</v>
      </c>
      <c r="L25" s="19">
        <f>(SUM(F25:J25)-MAX(F25:J25)-MIN(F25:J25))*E25</f>
        <v>43.199999999999996</v>
      </c>
      <c r="M25" s="20">
        <f t="shared" si="2"/>
        <v>207.39999999999998</v>
      </c>
      <c r="N25" s="20"/>
    </row>
    <row r="26" spans="3:14" ht="12.75" outlineLevel="1">
      <c r="C26" s="22"/>
      <c r="D26" s="22" t="s">
        <v>10</v>
      </c>
      <c r="E26" s="23">
        <f>SUM(E21+E22+E23+E24+E25)</f>
        <v>12.299999999999999</v>
      </c>
      <c r="F26" s="31"/>
      <c r="G26" s="31"/>
      <c r="H26" s="24"/>
      <c r="I26" s="31"/>
      <c r="J26" s="31"/>
      <c r="K26" s="25"/>
      <c r="L26" s="26">
        <f>SUM(L21+L22+L23+L24+L25)</f>
        <v>207.39999999999998</v>
      </c>
      <c r="M26" s="20">
        <f t="shared" si="2"/>
        <v>207.39999999999998</v>
      </c>
      <c r="N26" s="20"/>
    </row>
    <row r="27" spans="1:17" ht="15" outlineLevel="1">
      <c r="A27" s="12">
        <v>4</v>
      </c>
      <c r="B27" s="13" t="s">
        <v>39</v>
      </c>
      <c r="C27" s="12"/>
      <c r="D27" s="12"/>
      <c r="E27" s="12"/>
      <c r="F27" s="13"/>
      <c r="G27" s="13"/>
      <c r="H27" s="14"/>
      <c r="I27" s="13"/>
      <c r="J27" s="13"/>
      <c r="K27" s="13"/>
      <c r="L27" s="12"/>
      <c r="M27" s="15">
        <f>SUM(L33)</f>
        <v>206.14999999999998</v>
      </c>
      <c r="N27" s="15" t="s">
        <v>9</v>
      </c>
      <c r="O27" s="2" t="s">
        <v>40</v>
      </c>
      <c r="P27" s="16"/>
      <c r="Q27" s="16"/>
    </row>
    <row r="28" spans="1:17" s="16" customFormat="1" ht="12.75">
      <c r="A28" s="1"/>
      <c r="B28" s="17"/>
      <c r="C28" s="12" t="s">
        <v>19</v>
      </c>
      <c r="D28" s="12"/>
      <c r="E28" s="12">
        <v>2.4</v>
      </c>
      <c r="F28" s="18">
        <v>6.5</v>
      </c>
      <c r="G28" s="18">
        <v>7</v>
      </c>
      <c r="H28" s="18">
        <v>6.5</v>
      </c>
      <c r="I28" s="18">
        <v>6.5</v>
      </c>
      <c r="J28" s="18">
        <v>7.5</v>
      </c>
      <c r="K28" s="19">
        <f>(SUM(F28:J28)-MAX(F28:J28)-MIN(F28:J28))</f>
        <v>20</v>
      </c>
      <c r="L28" s="19">
        <f>(SUM(F28:J28)-MAX(F28:J28)-MIN(F28:J28))*E28</f>
        <v>48</v>
      </c>
      <c r="M28" s="20">
        <f aca="true" t="shared" si="3" ref="M28:M33">M27</f>
        <v>206.14999999999998</v>
      </c>
      <c r="N28" s="20"/>
      <c r="O28" s="6"/>
      <c r="P28" s="2"/>
      <c r="Q28" s="2"/>
    </row>
    <row r="29" spans="2:14" ht="12.75" outlineLevel="1">
      <c r="B29" s="17"/>
      <c r="C29" s="12" t="s">
        <v>24</v>
      </c>
      <c r="D29" s="12"/>
      <c r="E29" s="12">
        <v>2.6</v>
      </c>
      <c r="F29" s="18">
        <v>4.5</v>
      </c>
      <c r="G29" s="18">
        <v>5</v>
      </c>
      <c r="H29" s="18">
        <v>5</v>
      </c>
      <c r="I29" s="18">
        <v>4.5</v>
      </c>
      <c r="J29" s="18">
        <v>5</v>
      </c>
      <c r="K29" s="19">
        <f>(SUM(F29:J29)-MAX(F29:J29)-MIN(F29:J29))</f>
        <v>14.5</v>
      </c>
      <c r="L29" s="19">
        <f>(SUM(F29:J29)-MAX(F29:J29)-MIN(F29:J29))*E29</f>
        <v>37.7</v>
      </c>
      <c r="M29" s="20">
        <f t="shared" si="3"/>
        <v>206.14999999999998</v>
      </c>
      <c r="N29" s="20"/>
    </row>
    <row r="30" spans="2:14" ht="12.75" outlineLevel="1">
      <c r="B30" s="17"/>
      <c r="C30" s="12" t="s">
        <v>25</v>
      </c>
      <c r="D30" s="12"/>
      <c r="E30" s="12">
        <v>2.6</v>
      </c>
      <c r="F30" s="18">
        <v>6</v>
      </c>
      <c r="G30" s="18">
        <v>7</v>
      </c>
      <c r="H30" s="18">
        <v>6</v>
      </c>
      <c r="I30" s="18">
        <v>6</v>
      </c>
      <c r="J30" s="18">
        <v>6</v>
      </c>
      <c r="K30" s="19">
        <f>(SUM(F30:J30)-MAX(F30:J30)-MIN(F30:J30))</f>
        <v>18</v>
      </c>
      <c r="L30" s="19">
        <f>(SUM(F30:J30)-MAX(F30:J30)-MIN(F30:J30))*E30</f>
        <v>46.800000000000004</v>
      </c>
      <c r="M30" s="20">
        <f t="shared" si="3"/>
        <v>206.14999999999998</v>
      </c>
      <c r="N30" s="20"/>
    </row>
    <row r="31" spans="2:14" ht="12.75" outlineLevel="1">
      <c r="B31" s="17"/>
      <c r="C31" s="12" t="s">
        <v>22</v>
      </c>
      <c r="D31" s="12"/>
      <c r="E31" s="12">
        <v>2.3</v>
      </c>
      <c r="F31" s="18">
        <v>6</v>
      </c>
      <c r="G31" s="18">
        <v>6.5</v>
      </c>
      <c r="H31" s="18">
        <v>6</v>
      </c>
      <c r="I31" s="18">
        <v>7</v>
      </c>
      <c r="J31" s="18">
        <v>7</v>
      </c>
      <c r="K31" s="19">
        <f>(SUM(F31:J31)-MAX(F31:J31)-MIN(F31:J31))</f>
        <v>19.5</v>
      </c>
      <c r="L31" s="19">
        <f>(SUM(F31:J31)-MAX(F31:J31)-MIN(F31:J31))*E31</f>
        <v>44.849999999999994</v>
      </c>
      <c r="M31" s="20">
        <f t="shared" si="3"/>
        <v>206.14999999999998</v>
      </c>
      <c r="N31" s="20"/>
    </row>
    <row r="32" spans="2:14" ht="12.75" outlineLevel="1">
      <c r="B32" s="21"/>
      <c r="C32" s="12" t="s">
        <v>31</v>
      </c>
      <c r="D32" s="12"/>
      <c r="E32" s="12">
        <v>2.4</v>
      </c>
      <c r="F32" s="18">
        <v>4</v>
      </c>
      <c r="G32" s="18">
        <v>4</v>
      </c>
      <c r="H32" s="18">
        <v>4.5</v>
      </c>
      <c r="I32" s="18">
        <v>4</v>
      </c>
      <c r="J32" s="18">
        <v>4</v>
      </c>
      <c r="K32" s="19">
        <f>(SUM(F32:J32)-MAX(F32:J32)-MIN(F32:J32))</f>
        <v>12</v>
      </c>
      <c r="L32" s="19">
        <f>(SUM(F32:J32)-MAX(F32:J32)-MIN(F32:J32))*E32</f>
        <v>28.799999999999997</v>
      </c>
      <c r="M32" s="20">
        <f t="shared" si="3"/>
        <v>206.14999999999998</v>
      </c>
      <c r="N32" s="20"/>
    </row>
    <row r="33" spans="3:14" ht="12.75" outlineLevel="1">
      <c r="C33" s="22"/>
      <c r="D33" s="22" t="s">
        <v>10</v>
      </c>
      <c r="E33" s="23">
        <f>SUM(E28+E29+E30+E31+E32)</f>
        <v>12.299999999999999</v>
      </c>
      <c r="F33" s="31"/>
      <c r="G33" s="31"/>
      <c r="H33" s="24"/>
      <c r="I33" s="31"/>
      <c r="J33" s="31"/>
      <c r="K33" s="25"/>
      <c r="L33" s="26">
        <f>SUM(L28+L29+L30+L31+L32)</f>
        <v>206.14999999999998</v>
      </c>
      <c r="M33" s="20">
        <f t="shared" si="3"/>
        <v>206.14999999999998</v>
      </c>
      <c r="N33" s="20"/>
    </row>
    <row r="34" spans="1:17" ht="15" outlineLevel="1">
      <c r="A34" s="12">
        <v>5</v>
      </c>
      <c r="B34" s="13" t="s">
        <v>33</v>
      </c>
      <c r="C34" s="12"/>
      <c r="D34" s="12"/>
      <c r="E34" s="12"/>
      <c r="F34" s="13"/>
      <c r="G34" s="13"/>
      <c r="H34" s="14"/>
      <c r="I34" s="13"/>
      <c r="J34" s="13"/>
      <c r="K34" s="13"/>
      <c r="L34" s="12"/>
      <c r="M34" s="15">
        <f>SUM(L40)</f>
        <v>191.79999999999998</v>
      </c>
      <c r="N34" s="15" t="s">
        <v>9</v>
      </c>
      <c r="O34" s="2" t="s">
        <v>30</v>
      </c>
      <c r="P34" s="16"/>
      <c r="Q34" s="16"/>
    </row>
    <row r="35" spans="1:18" s="16" customFormat="1" ht="15">
      <c r="A35" s="1"/>
      <c r="B35" s="17"/>
      <c r="C35" s="12" t="s">
        <v>19</v>
      </c>
      <c r="D35" s="12"/>
      <c r="E35" s="41">
        <v>2.4</v>
      </c>
      <c r="F35" s="18">
        <v>6</v>
      </c>
      <c r="G35" s="18">
        <v>5.5</v>
      </c>
      <c r="H35" s="18">
        <v>5.5</v>
      </c>
      <c r="I35" s="18">
        <v>6</v>
      </c>
      <c r="J35" s="18">
        <v>6.5</v>
      </c>
      <c r="K35" s="19">
        <f>(SUM(F35:J35)-MAX(F35:J35)-MIN(F35:J35))</f>
        <v>17.5</v>
      </c>
      <c r="L35" s="19">
        <f>(SUM(F35:J35)-MAX(F35:J35)-MIN(F35:J35))*E35</f>
        <v>42</v>
      </c>
      <c r="M35" s="20">
        <f aca="true" t="shared" si="4" ref="M35:M40">M34</f>
        <v>191.79999999999998</v>
      </c>
      <c r="N35" s="20"/>
      <c r="O35" s="6"/>
      <c r="P35" s="2"/>
      <c r="Q35" s="2"/>
      <c r="R35" s="2"/>
    </row>
    <row r="36" spans="2:14" ht="15" outlineLevel="1">
      <c r="B36" s="17"/>
      <c r="C36" s="12" t="s">
        <v>24</v>
      </c>
      <c r="D36" s="12"/>
      <c r="E36" s="41">
        <v>2.6</v>
      </c>
      <c r="F36" s="18">
        <v>5</v>
      </c>
      <c r="G36" s="18">
        <v>4.5</v>
      </c>
      <c r="H36" s="18">
        <v>5</v>
      </c>
      <c r="I36" s="18">
        <v>4.5</v>
      </c>
      <c r="J36" s="18">
        <v>5</v>
      </c>
      <c r="K36" s="19">
        <f>(SUM(F36:J36)-MAX(F36:J36)-MIN(F36:J36))</f>
        <v>14.5</v>
      </c>
      <c r="L36" s="19">
        <f>(SUM(F36:J36)-MAX(F36:J36)-MIN(F36:J36))*E36</f>
        <v>37.7</v>
      </c>
      <c r="M36" s="20">
        <f t="shared" si="4"/>
        <v>191.79999999999998</v>
      </c>
      <c r="N36" s="20"/>
    </row>
    <row r="37" spans="2:14" ht="15" outlineLevel="1">
      <c r="B37" s="17"/>
      <c r="C37" s="12" t="s">
        <v>21</v>
      </c>
      <c r="D37" s="12"/>
      <c r="E37" s="41">
        <v>2.2</v>
      </c>
      <c r="F37" s="18">
        <v>6</v>
      </c>
      <c r="G37" s="18">
        <v>6</v>
      </c>
      <c r="H37" s="18">
        <v>5.5</v>
      </c>
      <c r="I37" s="18">
        <v>5.5</v>
      </c>
      <c r="J37" s="18">
        <v>6</v>
      </c>
      <c r="K37" s="19">
        <f>(SUM(F37:J37)-MAX(F37:J37)-MIN(F37:J37))</f>
        <v>17.5</v>
      </c>
      <c r="L37" s="19">
        <f>(SUM(F37:J37)-MAX(F37:J37)-MIN(F37:J37))*E37</f>
        <v>38.5</v>
      </c>
      <c r="M37" s="20">
        <f t="shared" si="4"/>
        <v>191.79999999999998</v>
      </c>
      <c r="N37" s="20"/>
    </row>
    <row r="38" spans="2:18" ht="15" outlineLevel="1">
      <c r="B38" s="17"/>
      <c r="C38" s="12" t="s">
        <v>22</v>
      </c>
      <c r="D38" s="12"/>
      <c r="E38" s="41">
        <v>2.3</v>
      </c>
      <c r="F38" s="18">
        <v>6.5</v>
      </c>
      <c r="G38" s="18">
        <v>6.5</v>
      </c>
      <c r="H38" s="18">
        <v>7</v>
      </c>
      <c r="I38" s="18">
        <v>7</v>
      </c>
      <c r="J38" s="18">
        <v>6.5</v>
      </c>
      <c r="K38" s="19">
        <f>(SUM(F38:J38)-MAX(F38:J38)-MIN(F38:J38))</f>
        <v>20</v>
      </c>
      <c r="L38" s="19">
        <f>(SUM(F38:J38)-MAX(F38:J38)-MIN(F38:J38))*E38</f>
        <v>46</v>
      </c>
      <c r="M38" s="20">
        <f t="shared" si="4"/>
        <v>191.79999999999998</v>
      </c>
      <c r="N38" s="20"/>
      <c r="R38" s="16"/>
    </row>
    <row r="39" spans="2:14" ht="15" outlineLevel="1">
      <c r="B39" s="21"/>
      <c r="C39" s="12" t="s">
        <v>31</v>
      </c>
      <c r="D39" s="12"/>
      <c r="E39" s="41">
        <v>2.4</v>
      </c>
      <c r="F39" s="18">
        <v>4</v>
      </c>
      <c r="G39" s="18">
        <v>3</v>
      </c>
      <c r="H39" s="18">
        <v>4</v>
      </c>
      <c r="I39" s="18">
        <v>3.5</v>
      </c>
      <c r="J39" s="18">
        <v>5</v>
      </c>
      <c r="K39" s="19">
        <f>(SUM(F39:J39)-MAX(F39:J39)-MIN(F39:J39))</f>
        <v>11.5</v>
      </c>
      <c r="L39" s="19">
        <f>(SUM(F39:J39)-MAX(F39:J39)-MIN(F39:J39))*E39</f>
        <v>27.599999999999998</v>
      </c>
      <c r="M39" s="20">
        <f t="shared" si="4"/>
        <v>191.79999999999998</v>
      </c>
      <c r="N39" s="20"/>
    </row>
    <row r="40" spans="3:14" ht="12.75" outlineLevel="1">
      <c r="C40" s="22"/>
      <c r="D40" s="22" t="s">
        <v>10</v>
      </c>
      <c r="E40" s="23">
        <f>SUM(E35+E36+E37+E38+E39)</f>
        <v>11.9</v>
      </c>
      <c r="F40" s="31"/>
      <c r="G40" s="31"/>
      <c r="H40" s="24"/>
      <c r="I40" s="31"/>
      <c r="J40" s="31"/>
      <c r="K40" s="25"/>
      <c r="L40" s="26">
        <f>SUM(L35+L36+L37+L38+L39)</f>
        <v>191.79999999999998</v>
      </c>
      <c r="M40" s="20">
        <f t="shared" si="4"/>
        <v>191.79999999999998</v>
      </c>
      <c r="N40" s="20"/>
    </row>
    <row r="41" spans="1:17" ht="15" outlineLevel="1">
      <c r="A41" s="12">
        <v>6</v>
      </c>
      <c r="B41" s="13" t="s">
        <v>38</v>
      </c>
      <c r="C41" s="12"/>
      <c r="D41" s="12"/>
      <c r="E41" s="12"/>
      <c r="F41" s="13"/>
      <c r="G41" s="13"/>
      <c r="H41" s="14"/>
      <c r="I41" s="13"/>
      <c r="J41" s="13"/>
      <c r="K41" s="13"/>
      <c r="L41" s="12"/>
      <c r="M41" s="15">
        <f>SUM(L47)</f>
        <v>153.75</v>
      </c>
      <c r="N41" s="15"/>
      <c r="O41" s="2" t="s">
        <v>15</v>
      </c>
      <c r="P41" s="16"/>
      <c r="Q41" s="16"/>
    </row>
    <row r="42" spans="1:17" s="16" customFormat="1" ht="15">
      <c r="A42" s="1"/>
      <c r="B42" s="17"/>
      <c r="C42" s="12" t="s">
        <v>17</v>
      </c>
      <c r="D42" s="12"/>
      <c r="E42" s="41">
        <v>2.2</v>
      </c>
      <c r="F42" s="18">
        <v>5.5</v>
      </c>
      <c r="G42" s="18">
        <v>6</v>
      </c>
      <c r="H42" s="18">
        <v>5.5</v>
      </c>
      <c r="I42" s="18">
        <v>5.5</v>
      </c>
      <c r="J42" s="18">
        <v>6</v>
      </c>
      <c r="K42" s="19">
        <f>(SUM(F42:J42)-MAX(F42:J42)-MIN(F42:J42))</f>
        <v>17</v>
      </c>
      <c r="L42" s="19">
        <f>(SUM(F42:J42)-MAX(F42:J42)-MIN(F42:J42))*E42</f>
        <v>37.400000000000006</v>
      </c>
      <c r="M42" s="20">
        <f>M41</f>
        <v>153.75</v>
      </c>
      <c r="N42" s="20"/>
      <c r="O42" s="6"/>
      <c r="P42" s="2"/>
      <c r="Q42" s="2"/>
    </row>
    <row r="43" spans="2:14" ht="15" outlineLevel="1">
      <c r="B43" s="17"/>
      <c r="C43" s="12" t="s">
        <v>26</v>
      </c>
      <c r="D43" s="12"/>
      <c r="E43" s="41">
        <v>1.7</v>
      </c>
      <c r="F43" s="18">
        <v>5</v>
      </c>
      <c r="G43" s="18">
        <v>5.5</v>
      </c>
      <c r="H43" s="18">
        <v>5.5</v>
      </c>
      <c r="I43" s="18">
        <v>5.5</v>
      </c>
      <c r="J43" s="18">
        <v>6</v>
      </c>
      <c r="K43" s="19">
        <f>(SUM(F43:J43)-MAX(F43:J43)-MIN(F43:J43))</f>
        <v>16.5</v>
      </c>
      <c r="L43" s="19">
        <f>(SUM(F43:J43)-MAX(F43:J43)-MIN(F43:J43))*E43</f>
        <v>28.05</v>
      </c>
      <c r="M43" s="20">
        <f>M42</f>
        <v>153.75</v>
      </c>
      <c r="N43" s="20"/>
    </row>
    <row r="44" spans="2:14" ht="15" outlineLevel="1">
      <c r="B44" s="17"/>
      <c r="C44" s="12" t="s">
        <v>28</v>
      </c>
      <c r="D44" s="12"/>
      <c r="E44" s="41">
        <v>2.2</v>
      </c>
      <c r="F44" s="18">
        <v>5</v>
      </c>
      <c r="G44" s="18">
        <v>5.5</v>
      </c>
      <c r="H44" s="18">
        <v>5.5</v>
      </c>
      <c r="I44" s="18">
        <v>5</v>
      </c>
      <c r="J44" s="18">
        <v>5</v>
      </c>
      <c r="K44" s="19">
        <f>(SUM(F44:J44)-MAX(F44:J44)-MIN(F44:J44))</f>
        <v>15.5</v>
      </c>
      <c r="L44" s="19">
        <f>(SUM(F44:J44)-MAX(F44:J44)-MIN(F44:J44))*E44</f>
        <v>34.1</v>
      </c>
      <c r="M44" s="44"/>
      <c r="N44" s="20"/>
    </row>
    <row r="45" spans="2:14" ht="15" outlineLevel="1">
      <c r="B45" s="17"/>
      <c r="C45" s="12" t="s">
        <v>18</v>
      </c>
      <c r="D45" s="12"/>
      <c r="E45" s="41">
        <v>2</v>
      </c>
      <c r="F45" s="18">
        <v>4.5</v>
      </c>
      <c r="G45" s="18">
        <v>5</v>
      </c>
      <c r="H45" s="18">
        <v>5</v>
      </c>
      <c r="I45" s="18">
        <v>5</v>
      </c>
      <c r="J45" s="18">
        <v>5.5</v>
      </c>
      <c r="K45" s="19">
        <f>(SUM(F45:J45)-MAX(F45:J45)-MIN(F45:J45))</f>
        <v>15</v>
      </c>
      <c r="L45" s="19">
        <f>(SUM(F45:J45)-MAX(F45:J45)-MIN(F45:J45))*E45</f>
        <v>30</v>
      </c>
      <c r="M45" s="44"/>
      <c r="N45" s="20"/>
    </row>
    <row r="46" spans="2:14" ht="15" outlineLevel="1">
      <c r="B46" s="21"/>
      <c r="C46" s="12" t="s">
        <v>21</v>
      </c>
      <c r="D46" s="12"/>
      <c r="E46" s="41">
        <v>2.2</v>
      </c>
      <c r="F46" s="18">
        <v>3.5</v>
      </c>
      <c r="G46" s="18">
        <v>4</v>
      </c>
      <c r="H46" s="18">
        <v>4</v>
      </c>
      <c r="I46" s="18">
        <v>3.5</v>
      </c>
      <c r="J46" s="18">
        <v>3.5</v>
      </c>
      <c r="K46" s="19">
        <f>(SUM(F46:J46)-MAX(F46:J46)-MIN(F46:J46))</f>
        <v>11</v>
      </c>
      <c r="L46" s="19">
        <f>(SUM(F46:J46)-MAX(F46:J46)-MIN(F46:J46))*E46</f>
        <v>24.200000000000003</v>
      </c>
      <c r="M46" s="44"/>
      <c r="N46" s="20"/>
    </row>
    <row r="47" spans="3:14" ht="12.75" outlineLevel="1">
      <c r="C47" s="22"/>
      <c r="D47" s="22" t="s">
        <v>10</v>
      </c>
      <c r="E47" s="23">
        <f>SUM(E42+E43+E44+E45+E46)</f>
        <v>10.3</v>
      </c>
      <c r="F47" s="47"/>
      <c r="G47" s="47"/>
      <c r="H47" s="24"/>
      <c r="I47" s="47"/>
      <c r="J47" s="47"/>
      <c r="K47" s="25"/>
      <c r="L47" s="26">
        <f>SUM(L42+L43+L44+L45+L46)</f>
        <v>153.75</v>
      </c>
      <c r="M47" s="44"/>
      <c r="N47" s="20"/>
    </row>
    <row r="48" spans="1:17" ht="15" outlineLevel="1">
      <c r="A48" s="12">
        <v>7</v>
      </c>
      <c r="B48" s="13" t="s">
        <v>34</v>
      </c>
      <c r="C48" s="12"/>
      <c r="D48" s="12"/>
      <c r="E48" s="12"/>
      <c r="F48" s="13"/>
      <c r="G48" s="13"/>
      <c r="H48" s="14"/>
      <c r="I48" s="13"/>
      <c r="J48" s="13"/>
      <c r="K48" s="13"/>
      <c r="L48" s="12"/>
      <c r="M48" s="15">
        <f>SUM(L54)</f>
        <v>136.05</v>
      </c>
      <c r="N48" s="15"/>
      <c r="O48" s="2" t="s">
        <v>14</v>
      </c>
      <c r="P48" s="16"/>
      <c r="Q48" s="16"/>
    </row>
    <row r="49" spans="1:17" s="16" customFormat="1" ht="15">
      <c r="A49" s="1"/>
      <c r="B49" s="17"/>
      <c r="C49" s="12" t="s">
        <v>28</v>
      </c>
      <c r="D49" s="12"/>
      <c r="E49" s="41">
        <v>2.2</v>
      </c>
      <c r="F49" s="18">
        <v>5</v>
      </c>
      <c r="G49" s="18">
        <v>5</v>
      </c>
      <c r="H49" s="18">
        <v>5</v>
      </c>
      <c r="I49" s="18">
        <v>4</v>
      </c>
      <c r="J49" s="18">
        <v>5</v>
      </c>
      <c r="K49" s="19">
        <f>(SUM(F49:J49)-MAX(F49:J49)-MIN(F49:J49))</f>
        <v>15</v>
      </c>
      <c r="L49" s="19">
        <f>(SUM(F49:J49)-MAX(F49:J49)-MIN(F49:J49))*E49</f>
        <v>33</v>
      </c>
      <c r="M49" s="20">
        <f aca="true" t="shared" si="5" ref="M49:M54">M48</f>
        <v>136.05</v>
      </c>
      <c r="N49" s="20"/>
      <c r="O49" s="6"/>
      <c r="P49" s="2"/>
      <c r="Q49" s="2"/>
    </row>
    <row r="50" spans="2:14" ht="15" outlineLevel="1">
      <c r="B50" s="17"/>
      <c r="C50" s="12" t="s">
        <v>17</v>
      </c>
      <c r="D50" s="12"/>
      <c r="E50" s="41">
        <v>2.2</v>
      </c>
      <c r="F50" s="18">
        <v>5</v>
      </c>
      <c r="G50" s="18">
        <v>5</v>
      </c>
      <c r="H50" s="18">
        <v>5</v>
      </c>
      <c r="I50" s="18">
        <v>4.5</v>
      </c>
      <c r="J50" s="18">
        <v>5</v>
      </c>
      <c r="K50" s="19">
        <f>(SUM(F50:J50)-MAX(F50:J50)-MIN(F50:J50))</f>
        <v>15</v>
      </c>
      <c r="L50" s="19">
        <f>(SUM(F50:J50)-MAX(F50:J50)-MIN(F50:J50))*E50</f>
        <v>33</v>
      </c>
      <c r="M50" s="20">
        <f t="shared" si="5"/>
        <v>136.05</v>
      </c>
      <c r="N50" s="20"/>
    </row>
    <row r="51" spans="2:14" ht="15" outlineLevel="1">
      <c r="B51" s="17"/>
      <c r="C51" s="12" t="s">
        <v>18</v>
      </c>
      <c r="D51" s="12"/>
      <c r="E51" s="41">
        <v>2</v>
      </c>
      <c r="F51" s="18">
        <v>4</v>
      </c>
      <c r="G51" s="18">
        <v>4</v>
      </c>
      <c r="H51" s="18">
        <v>4</v>
      </c>
      <c r="I51" s="18">
        <v>4.5</v>
      </c>
      <c r="J51" s="18">
        <v>4.5</v>
      </c>
      <c r="K51" s="19">
        <f>(SUM(F51:J51)-MAX(F51:J51)-MIN(F51:J51))</f>
        <v>12.5</v>
      </c>
      <c r="L51" s="19">
        <f>(SUM(F51:J51)-MAX(F51:J51)-MIN(F51:J51))*E51</f>
        <v>25</v>
      </c>
      <c r="M51" s="20">
        <f t="shared" si="5"/>
        <v>136.05</v>
      </c>
      <c r="N51" s="20"/>
    </row>
    <row r="52" spans="2:14" ht="15" outlineLevel="1">
      <c r="B52" s="17"/>
      <c r="C52" s="12" t="s">
        <v>26</v>
      </c>
      <c r="D52" s="12"/>
      <c r="E52" s="41">
        <v>1.7</v>
      </c>
      <c r="F52" s="18">
        <v>5</v>
      </c>
      <c r="G52" s="18">
        <v>5</v>
      </c>
      <c r="H52" s="18">
        <v>5</v>
      </c>
      <c r="I52" s="18">
        <v>4.5</v>
      </c>
      <c r="J52" s="18">
        <v>5</v>
      </c>
      <c r="K52" s="19">
        <f>(SUM(F52:J52)-MAX(F52:J52)-MIN(F52:J52))</f>
        <v>15</v>
      </c>
      <c r="L52" s="19">
        <f>(SUM(F52:J52)-MAX(F52:J52)-MIN(F52:J52))*E52</f>
        <v>25.5</v>
      </c>
      <c r="M52" s="20">
        <f t="shared" si="5"/>
        <v>136.05</v>
      </c>
      <c r="N52" s="20"/>
    </row>
    <row r="53" spans="2:14" ht="15" outlineLevel="1">
      <c r="B53" s="21"/>
      <c r="C53" s="42" t="s">
        <v>42</v>
      </c>
      <c r="D53" s="12"/>
      <c r="E53" s="41">
        <v>1.7</v>
      </c>
      <c r="F53" s="18">
        <v>3.5</v>
      </c>
      <c r="G53" s="18">
        <v>4</v>
      </c>
      <c r="H53" s="18">
        <v>4</v>
      </c>
      <c r="I53" s="18">
        <v>2.5</v>
      </c>
      <c r="J53" s="18">
        <v>4</v>
      </c>
      <c r="K53" s="19">
        <f>(SUM(F53:J53)-MAX(F53:J53)-MIN(F53:J53))</f>
        <v>11.5</v>
      </c>
      <c r="L53" s="19">
        <f>(SUM(F53:J53)-MAX(F53:J53)-MIN(F53:J53))*E53</f>
        <v>19.55</v>
      </c>
      <c r="M53" s="20">
        <f t="shared" si="5"/>
        <v>136.05</v>
      </c>
      <c r="N53" s="20"/>
    </row>
    <row r="54" spans="3:14" ht="12.75" outlineLevel="1">
      <c r="C54" s="22"/>
      <c r="D54" s="22" t="s">
        <v>10</v>
      </c>
      <c r="E54" s="23">
        <f>SUM(E49+E50+E51+E52+E53)</f>
        <v>9.799999999999999</v>
      </c>
      <c r="F54" s="31"/>
      <c r="G54" s="31"/>
      <c r="H54" s="24"/>
      <c r="I54" s="31"/>
      <c r="J54" s="31"/>
      <c r="K54" s="25"/>
      <c r="L54" s="26">
        <f>SUM(L49+L50+L51+L52+L53)</f>
        <v>136.05</v>
      </c>
      <c r="M54" s="20">
        <f t="shared" si="5"/>
        <v>136.05</v>
      </c>
      <c r="N54" s="20"/>
    </row>
    <row r="55" spans="1:17" ht="15" outlineLevel="1">
      <c r="A55" s="12">
        <v>8</v>
      </c>
      <c r="B55" s="13" t="s">
        <v>36</v>
      </c>
      <c r="C55" s="12"/>
      <c r="D55" s="12"/>
      <c r="E55" s="12"/>
      <c r="F55" s="13"/>
      <c r="G55" s="13"/>
      <c r="H55" s="14"/>
      <c r="I55" s="13"/>
      <c r="J55" s="13"/>
      <c r="K55" s="13"/>
      <c r="L55" s="12"/>
      <c r="M55" s="15">
        <f>SUM(L61)</f>
        <v>129.4</v>
      </c>
      <c r="N55" s="15"/>
      <c r="O55" s="2" t="s">
        <v>16</v>
      </c>
      <c r="P55" s="16"/>
      <c r="Q55" s="16"/>
    </row>
    <row r="56" spans="1:17" s="16" customFormat="1" ht="15">
      <c r="A56" s="1"/>
      <c r="B56" s="17"/>
      <c r="C56" s="12" t="s">
        <v>18</v>
      </c>
      <c r="D56" s="12"/>
      <c r="E56" s="41">
        <v>2</v>
      </c>
      <c r="F56" s="18">
        <v>4</v>
      </c>
      <c r="G56" s="18">
        <v>5</v>
      </c>
      <c r="H56" s="18">
        <v>5</v>
      </c>
      <c r="I56" s="18">
        <v>4.5</v>
      </c>
      <c r="J56" s="18">
        <v>4</v>
      </c>
      <c r="K56" s="19">
        <f>(SUM(F56:J56)-MAX(F56:J56)-MIN(F56:J56))</f>
        <v>13.5</v>
      </c>
      <c r="L56" s="19">
        <f>(SUM(F56:J56)-MAX(F56:J56)-MIN(F56:J56))*E56</f>
        <v>27</v>
      </c>
      <c r="M56" s="20">
        <f aca="true" t="shared" si="6" ref="M56:M61">M55</f>
        <v>129.4</v>
      </c>
      <c r="N56" s="20"/>
      <c r="O56" s="6"/>
      <c r="P56" s="2"/>
      <c r="Q56" s="2"/>
    </row>
    <row r="57" spans="2:14" ht="15" outlineLevel="1">
      <c r="B57" s="17"/>
      <c r="C57" s="12" t="s">
        <v>17</v>
      </c>
      <c r="D57" s="12"/>
      <c r="E57" s="41">
        <v>2.2</v>
      </c>
      <c r="F57" s="18">
        <v>3.5</v>
      </c>
      <c r="G57" s="18">
        <v>3.5</v>
      </c>
      <c r="H57" s="18">
        <v>3.5</v>
      </c>
      <c r="I57" s="18">
        <v>2.5</v>
      </c>
      <c r="J57" s="18">
        <v>3</v>
      </c>
      <c r="K57" s="19">
        <f>(SUM(F57:J57)-MAX(F57:J57)-MIN(F57:J57))</f>
        <v>10</v>
      </c>
      <c r="L57" s="19">
        <f>(SUM(F57:J57)-MAX(F57:J57)-MIN(F57:J57))*E57</f>
        <v>22</v>
      </c>
      <c r="M57" s="20">
        <f t="shared" si="6"/>
        <v>129.4</v>
      </c>
      <c r="N57" s="20"/>
    </row>
    <row r="58" spans="2:14" ht="15" outlineLevel="1">
      <c r="B58" s="17"/>
      <c r="C58" s="12" t="s">
        <v>41</v>
      </c>
      <c r="D58" s="12"/>
      <c r="E58" s="41">
        <v>1.6</v>
      </c>
      <c r="F58" s="18">
        <v>6</v>
      </c>
      <c r="G58" s="18">
        <v>5</v>
      </c>
      <c r="H58" s="18">
        <v>5.5</v>
      </c>
      <c r="I58" s="18">
        <v>4.5</v>
      </c>
      <c r="J58" s="18">
        <v>6</v>
      </c>
      <c r="K58" s="19">
        <f>(SUM(F58:J58)-MAX(F58:J58)-MIN(F58:J58))</f>
        <v>16.5</v>
      </c>
      <c r="L58" s="19">
        <f>(SUM(F58:J58)-MAX(F58:J58)-MIN(F58:J58))*E58</f>
        <v>26.400000000000002</v>
      </c>
      <c r="M58" s="20">
        <v>7</v>
      </c>
      <c r="N58" s="20">
        <v>6.5</v>
      </c>
    </row>
    <row r="59" spans="2:14" ht="15" outlineLevel="1">
      <c r="B59" s="17"/>
      <c r="C59" s="12" t="s">
        <v>27</v>
      </c>
      <c r="D59" s="12"/>
      <c r="E59" s="41">
        <v>1.7</v>
      </c>
      <c r="F59" s="18">
        <v>5.5</v>
      </c>
      <c r="G59" s="18">
        <v>5</v>
      </c>
      <c r="H59" s="18">
        <v>5</v>
      </c>
      <c r="I59" s="18">
        <v>5</v>
      </c>
      <c r="J59" s="18">
        <v>5</v>
      </c>
      <c r="K59" s="19">
        <f>(SUM(F59:J59)-MAX(F59:J59)-MIN(F59:J59))</f>
        <v>15</v>
      </c>
      <c r="L59" s="19">
        <f>(SUM(F59:J59)-MAX(F59:J59)-MIN(F59:J59))*E59</f>
        <v>25.5</v>
      </c>
      <c r="M59" s="20">
        <f t="shared" si="6"/>
        <v>7</v>
      </c>
      <c r="N59" s="20"/>
    </row>
    <row r="60" spans="2:14" ht="15" outlineLevel="1">
      <c r="B60" s="21"/>
      <c r="C60" s="12" t="s">
        <v>29</v>
      </c>
      <c r="D60" s="12"/>
      <c r="E60" s="41">
        <v>1.9</v>
      </c>
      <c r="F60" s="18">
        <v>5</v>
      </c>
      <c r="G60" s="18">
        <v>5</v>
      </c>
      <c r="H60" s="18">
        <v>5</v>
      </c>
      <c r="I60" s="18">
        <v>5</v>
      </c>
      <c r="J60" s="18">
        <v>4.5</v>
      </c>
      <c r="K60" s="19">
        <f>(SUM(F60:J60)-MAX(F60:J60)-MIN(F60:J60))</f>
        <v>15</v>
      </c>
      <c r="L60" s="19">
        <f>(SUM(F60:J60)-MAX(F60:J60)-MIN(F60:J60))*E60</f>
        <v>28.5</v>
      </c>
      <c r="M60" s="20">
        <f t="shared" si="6"/>
        <v>7</v>
      </c>
      <c r="N60" s="20"/>
    </row>
    <row r="61" spans="3:14" ht="12.75" outlineLevel="1">
      <c r="C61" s="22"/>
      <c r="D61" s="22" t="s">
        <v>10</v>
      </c>
      <c r="E61" s="23">
        <f>SUM(E56+E57+E58+E59+E60)</f>
        <v>9.4</v>
      </c>
      <c r="F61" s="31"/>
      <c r="G61" s="31"/>
      <c r="H61" s="24"/>
      <c r="I61" s="31"/>
      <c r="J61" s="31"/>
      <c r="K61" s="25"/>
      <c r="L61" s="26">
        <f>SUM(L56+L57+L58+L59+L60)</f>
        <v>129.4</v>
      </c>
      <c r="M61" s="20">
        <f t="shared" si="6"/>
        <v>7</v>
      </c>
      <c r="N61" s="20"/>
    </row>
    <row r="62" ht="14.25" outlineLevel="1"/>
    <row r="63" spans="1:17" ht="15" outlineLevel="1">
      <c r="A63" s="12">
        <v>9</v>
      </c>
      <c r="B63" s="13" t="s">
        <v>32</v>
      </c>
      <c r="C63" s="12"/>
      <c r="D63" s="12"/>
      <c r="E63" s="12"/>
      <c r="F63" s="13"/>
      <c r="G63" s="13"/>
      <c r="H63" s="14"/>
      <c r="I63" s="13"/>
      <c r="J63" s="13"/>
      <c r="K63" s="13"/>
      <c r="L63" s="12"/>
      <c r="M63" s="15">
        <f>SUM(L69)</f>
        <v>127.25</v>
      </c>
      <c r="N63" s="15"/>
      <c r="O63" s="2" t="s">
        <v>15</v>
      </c>
      <c r="P63" s="16"/>
      <c r="Q63" s="16"/>
    </row>
    <row r="64" spans="2:14" ht="15" outlineLevel="1">
      <c r="B64" s="17"/>
      <c r="C64" s="12" t="s">
        <v>18</v>
      </c>
      <c r="D64" s="12"/>
      <c r="E64" s="41">
        <v>2</v>
      </c>
      <c r="F64" s="18">
        <v>5.5</v>
      </c>
      <c r="G64" s="18">
        <v>6</v>
      </c>
      <c r="H64" s="18">
        <v>5.5</v>
      </c>
      <c r="I64" s="18">
        <v>5.5</v>
      </c>
      <c r="J64" s="18">
        <v>6</v>
      </c>
      <c r="K64" s="19">
        <f>(SUM(F64:J64)-MAX(F64:J64)-MIN(F64:J64))</f>
        <v>17</v>
      </c>
      <c r="L64" s="19">
        <f>(SUM(F64:J64)-MAX(F64:J64)-MIN(F64:J64))*E64</f>
        <v>34</v>
      </c>
      <c r="M64" s="20">
        <f aca="true" t="shared" si="7" ref="M64:M69">M63</f>
        <v>127.25</v>
      </c>
      <c r="N64" s="20"/>
    </row>
    <row r="65" spans="2:14" ht="15" outlineLevel="1">
      <c r="B65" s="17"/>
      <c r="C65" s="12" t="s">
        <v>17</v>
      </c>
      <c r="D65" s="12"/>
      <c r="E65" s="41">
        <v>2.2</v>
      </c>
      <c r="F65" s="18">
        <v>4</v>
      </c>
      <c r="G65" s="18">
        <v>4.5</v>
      </c>
      <c r="H65" s="18">
        <v>4</v>
      </c>
      <c r="I65" s="18">
        <v>3.5</v>
      </c>
      <c r="J65" s="18">
        <v>4</v>
      </c>
      <c r="K65" s="19">
        <f>(SUM(F65:J65)-MAX(F65:J65)-MIN(F65:J65))</f>
        <v>12</v>
      </c>
      <c r="L65" s="19">
        <f>(SUM(F65:J65)-MAX(F65:J65)-MIN(F65:J65))*E65</f>
        <v>26.400000000000002</v>
      </c>
      <c r="M65" s="20">
        <f t="shared" si="7"/>
        <v>127.25</v>
      </c>
      <c r="N65" s="20"/>
    </row>
    <row r="66" spans="2:14" ht="15" outlineLevel="1">
      <c r="B66" s="17"/>
      <c r="C66" s="12" t="s">
        <v>41</v>
      </c>
      <c r="D66" s="12"/>
      <c r="E66" s="41">
        <v>1.6</v>
      </c>
      <c r="F66" s="18">
        <v>4.5</v>
      </c>
      <c r="G66" s="18">
        <v>4</v>
      </c>
      <c r="H66" s="18">
        <v>4.5</v>
      </c>
      <c r="I66" s="18">
        <v>4</v>
      </c>
      <c r="J66" s="18">
        <v>4</v>
      </c>
      <c r="K66" s="19">
        <f>(SUM(F66:J66)-MAX(F66:J66)-MIN(F66:J66))</f>
        <v>12.5</v>
      </c>
      <c r="L66" s="19">
        <f>(SUM(F66:J66)-MAX(F66:J66)-MIN(F66:J66))*E66</f>
        <v>20</v>
      </c>
      <c r="M66" s="20">
        <f t="shared" si="7"/>
        <v>127.25</v>
      </c>
      <c r="N66" s="20"/>
    </row>
    <row r="67" spans="1:17" s="16" customFormat="1" ht="15">
      <c r="A67" s="1"/>
      <c r="B67" s="17"/>
      <c r="C67" s="12" t="s">
        <v>27</v>
      </c>
      <c r="D67" s="12"/>
      <c r="E67" s="41">
        <v>1.7</v>
      </c>
      <c r="F67" s="18">
        <v>6</v>
      </c>
      <c r="G67" s="18">
        <v>6.5</v>
      </c>
      <c r="H67" s="18">
        <v>6</v>
      </c>
      <c r="I67" s="18">
        <v>5.5</v>
      </c>
      <c r="J67" s="18">
        <v>5.5</v>
      </c>
      <c r="K67" s="19">
        <f>(SUM(F67:J67)-MAX(F67:J67)-MIN(F67:J67))</f>
        <v>17.5</v>
      </c>
      <c r="L67" s="19">
        <f>(SUM(F67:J67)-MAX(F67:J67)-MIN(F67:J67))*E67</f>
        <v>29.75</v>
      </c>
      <c r="M67" s="20">
        <f t="shared" si="7"/>
        <v>127.25</v>
      </c>
      <c r="N67" s="20"/>
      <c r="O67" s="6"/>
      <c r="P67" s="2"/>
      <c r="Q67" s="2"/>
    </row>
    <row r="68" spans="2:14" ht="15" outlineLevel="1">
      <c r="B68" s="21"/>
      <c r="C68" s="12" t="s">
        <v>29</v>
      </c>
      <c r="D68" s="12"/>
      <c r="E68" s="41">
        <v>1.9</v>
      </c>
      <c r="F68" s="18">
        <v>3</v>
      </c>
      <c r="G68" s="18">
        <v>3</v>
      </c>
      <c r="H68" s="18">
        <v>3</v>
      </c>
      <c r="I68" s="18">
        <v>3.5</v>
      </c>
      <c r="J68" s="18">
        <v>3</v>
      </c>
      <c r="K68" s="19">
        <f>(SUM(F68:J68)-MAX(F68:J68)-MIN(F68:J68))</f>
        <v>9</v>
      </c>
      <c r="L68" s="19">
        <f>(SUM(F68:J68)-MAX(F68:J68)-MIN(F68:J68))*E68</f>
        <v>17.099999999999998</v>
      </c>
      <c r="M68" s="20">
        <f t="shared" si="7"/>
        <v>127.25</v>
      </c>
      <c r="N68" s="20"/>
    </row>
    <row r="69" spans="3:14" ht="12.75" outlineLevel="1">
      <c r="C69" s="22"/>
      <c r="D69" s="22" t="s">
        <v>10</v>
      </c>
      <c r="E69" s="23">
        <f>SUM(E64+E65+E66+E67+E68)</f>
        <v>9.4</v>
      </c>
      <c r="F69" s="31"/>
      <c r="G69" s="31"/>
      <c r="H69" s="24"/>
      <c r="I69" s="31"/>
      <c r="J69" s="31"/>
      <c r="K69" s="25"/>
      <c r="L69" s="26">
        <f>SUM(L64+L65+L66+L67+L68)</f>
        <v>127.25</v>
      </c>
      <c r="M69" s="20">
        <f t="shared" si="7"/>
        <v>127.25</v>
      </c>
      <c r="N69" s="20"/>
    </row>
    <row r="70" ht="14.25" outlineLevel="1"/>
  </sheetData>
  <sheetProtection selectLockedCells="1" selectUnlockedCells="1"/>
  <mergeCells count="5">
    <mergeCell ref="O4:P5"/>
    <mergeCell ref="C4:C5"/>
    <mergeCell ref="D4:D5"/>
    <mergeCell ref="E4:E5"/>
    <mergeCell ref="F4:J4"/>
  </mergeCells>
  <printOptions/>
  <pageMargins left="0.7402777777777778" right="0" top="0.5201388888888889" bottom="0.19027777777777777" header="0.5118055555555555" footer="0.5118055555555555"/>
  <pageSetup horizontalDpi="300" verticalDpi="300" orientation="portrait" paperSize="9" scale="80" r:id="rId1"/>
  <headerFooter alignWithMargins="0">
    <oddHeader>&amp;CЧемпионат Санкт-Петербурга по прыжкам в воду
25-26, 28-29 апреля 2014 г.
ЦВВС"Невская волна"</oddHeader>
  </headerFooter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Roman</cp:lastModifiedBy>
  <cp:lastPrinted>2014-04-28T07:21:30Z</cp:lastPrinted>
  <dcterms:created xsi:type="dcterms:W3CDTF">2013-05-23T17:50:19Z</dcterms:created>
  <dcterms:modified xsi:type="dcterms:W3CDTF">2014-05-04T09:01:20Z</dcterms:modified>
  <cp:category/>
  <cp:version/>
  <cp:contentType/>
  <cp:contentStatus/>
</cp:coreProperties>
</file>