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preliminary" sheetId="1" r:id="rId1"/>
    <sheet name="fin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<sst xmlns="http://schemas.openxmlformats.org/spreadsheetml/2006/main" count="157" uniqueCount="24">
  <si>
    <t>ПРЕДВАРИТЕЛЬНЫЕ СОРЕВНОВАНИЯ</t>
  </si>
  <si>
    <t>судьи</t>
  </si>
  <si>
    <t>СУММА</t>
  </si>
  <si>
    <t>Место</t>
  </si>
  <si>
    <t>оч.</t>
  </si>
  <si>
    <t>прыжок</t>
  </si>
  <si>
    <t>К.Т.</t>
  </si>
  <si>
    <t>РЕЗУЛЬТАТ</t>
  </si>
  <si>
    <t>ОБ.ПР.</t>
  </si>
  <si>
    <t>ТРЕНЕР</t>
  </si>
  <si>
    <t>кт об</t>
  </si>
  <si>
    <t>об.</t>
  </si>
  <si>
    <t>кт пр</t>
  </si>
  <si>
    <t>пр.</t>
  </si>
  <si>
    <t>МУНИН ДЕНИС</t>
  </si>
  <si>
    <t>КМС</t>
  </si>
  <si>
    <t>СПБ-2 ЭКРАН</t>
  </si>
  <si>
    <t>ПАТРУШЕВ В.Л., КОСТЫЛЕВА Л.Н.</t>
  </si>
  <si>
    <t>АЧИЛОВ НИКИТА</t>
  </si>
  <si>
    <t>МС</t>
  </si>
  <si>
    <t>СПБ-1 ЭКРАН ИЖОРЕЦ</t>
  </si>
  <si>
    <t>МЕНГДЕН Т.В., ШИРОКОВА Т.В.</t>
  </si>
  <si>
    <t>ФИНАЛ</t>
  </si>
  <si>
    <t>ИТОГОВЫЙ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</si>
</sst>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NewtonCTT"/>
      <family val="0"/>
    </font>
    <font>
      <sz val="10"/>
      <name val="Arial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9"/>
      <name val="Arial Cyr"/>
      <family val="2"/>
    </font>
    <font>
      <sz val="10"/>
      <color indexed="9"/>
      <name val="Arial Cyr"/>
      <family val="2"/>
    </font>
    <font>
      <sz val="10"/>
      <color indexed="10"/>
      <name val="Times New Roman"/>
      <family val="1"/>
    </font>
    <font>
      <b/>
      <sz val="8"/>
      <color indexed="12"/>
      <name val="Arial Cyr"/>
      <family val="2"/>
    </font>
    <font>
      <b/>
      <sz val="10"/>
      <color indexed="23"/>
      <name val="Arial Cyr"/>
      <family val="0"/>
    </font>
    <font>
      <b/>
      <sz val="8"/>
      <color indexed="8"/>
      <name val="Arial Cyr"/>
      <family val="2"/>
    </font>
    <font>
      <b/>
      <sz val="11"/>
      <color indexed="8"/>
      <name val="Arial Cyr"/>
      <family val="0"/>
    </font>
    <font>
      <sz val="10"/>
      <color indexed="55"/>
      <name val="Arial Cyr"/>
      <family val="0"/>
    </font>
    <font>
      <sz val="10"/>
      <color indexed="2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0" fontId="1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0" fillId="0" borderId="0" xfId="15" applyFont="1">
      <alignment/>
      <protection/>
    </xf>
    <xf numFmtId="0" fontId="2" fillId="0" borderId="0" xfId="15" applyFont="1">
      <alignment/>
      <protection/>
    </xf>
    <xf numFmtId="0" fontId="7" fillId="0" borderId="0" xfId="0" applyFont="1" applyAlignment="1">
      <alignment/>
    </xf>
    <xf numFmtId="0" fontId="0" fillId="0" borderId="0" xfId="20" applyFont="1" applyAlignment="1">
      <alignment horizontal="center"/>
      <protection/>
    </xf>
    <xf numFmtId="0" fontId="5" fillId="0" borderId="0" xfId="15" applyFont="1">
      <alignment/>
      <protection/>
    </xf>
    <xf numFmtId="0" fontId="2" fillId="0" borderId="0" xfId="20" applyFont="1">
      <alignment/>
      <protection/>
    </xf>
    <xf numFmtId="0" fontId="8" fillId="0" borderId="0" xfId="20" applyFont="1">
      <alignment/>
      <protection/>
    </xf>
    <xf numFmtId="0" fontId="9" fillId="0" borderId="1" xfId="20" applyFont="1" applyBorder="1" applyAlignment="1">
      <alignment horizontal="center"/>
      <protection/>
    </xf>
    <xf numFmtId="164" fontId="9" fillId="0" borderId="1" xfId="20" applyNumberFormat="1" applyFont="1" applyBorder="1" applyAlignment="1">
      <alignment horizontal="left"/>
      <protection/>
    </xf>
    <xf numFmtId="0" fontId="10" fillId="0" borderId="1" xfId="20" applyFont="1" applyBorder="1" applyAlignment="1">
      <alignment horizontal="left"/>
      <protection/>
    </xf>
    <xf numFmtId="0" fontId="9" fillId="0" borderId="1" xfId="20" applyFont="1" applyBorder="1" applyAlignment="1">
      <alignment horizontal="center" vertical="center"/>
      <protection/>
    </xf>
    <xf numFmtId="0" fontId="4" fillId="0" borderId="1" xfId="20" applyBorder="1" applyAlignment="1">
      <alignment horizontal="center" vertical="center"/>
      <protection/>
    </xf>
    <xf numFmtId="0" fontId="11" fillId="0" borderId="1" xfId="20" applyFont="1" applyBorder="1" applyAlignment="1">
      <alignment horizontal="left"/>
      <protection/>
    </xf>
    <xf numFmtId="0" fontId="9" fillId="0" borderId="1" xfId="20" applyFont="1" applyBorder="1" applyAlignment="1">
      <alignment horizontal="left"/>
      <protection/>
    </xf>
    <xf numFmtId="0" fontId="11" fillId="0" borderId="1" xfId="20" applyFont="1" applyBorder="1" applyAlignment="1">
      <alignment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11" fillId="0" borderId="1" xfId="15" applyFont="1" applyBorder="1" applyAlignment="1">
      <alignment vertical="center"/>
      <protection/>
    </xf>
    <xf numFmtId="0" fontId="9" fillId="0" borderId="2" xfId="20" applyFont="1" applyBorder="1" applyAlignment="1">
      <alignment horizontal="center"/>
      <protection/>
    </xf>
    <xf numFmtId="0" fontId="12" fillId="0" borderId="3" xfId="20" applyFont="1" applyBorder="1" applyAlignment="1">
      <alignment horizontal="center"/>
      <protection/>
    </xf>
    <xf numFmtId="0" fontId="13" fillId="0" borderId="3" xfId="20" applyFont="1" applyBorder="1">
      <alignment/>
      <protection/>
    </xf>
    <xf numFmtId="0" fontId="14" fillId="0" borderId="3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15" fillId="0" borderId="3" xfId="20" applyFont="1" applyBorder="1">
      <alignment/>
      <protection/>
    </xf>
    <xf numFmtId="0" fontId="11" fillId="0" borderId="3" xfId="20" applyFont="1" applyBorder="1" applyAlignment="1">
      <alignment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1" fillId="0" borderId="3" xfId="15" applyFont="1" applyBorder="1" applyAlignment="1">
      <alignment vertical="center"/>
      <protection/>
    </xf>
    <xf numFmtId="0" fontId="16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0" fontId="13" fillId="0" borderId="0" xfId="20" applyFont="1" applyBorder="1">
      <alignment/>
      <protection/>
    </xf>
    <xf numFmtId="0" fontId="14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5" fillId="0" borderId="0" xfId="20" applyFont="1" applyBorder="1">
      <alignment/>
      <protection/>
    </xf>
    <xf numFmtId="0" fontId="16" fillId="0" borderId="0" xfId="20" applyFont="1" applyBorder="1" applyAlignment="1">
      <alignment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"/>
      <protection/>
    </xf>
    <xf numFmtId="0" fontId="14" fillId="0" borderId="0" xfId="15" applyFont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2" fontId="2" fillId="0" borderId="0" xfId="16" applyNumberFormat="1" applyFont="1" applyAlignment="1">
      <alignment horizontal="center"/>
      <protection/>
    </xf>
    <xf numFmtId="0" fontId="14" fillId="0" borderId="0" xfId="15" applyFont="1">
      <alignment/>
      <protection/>
    </xf>
    <xf numFmtId="0" fontId="8" fillId="0" borderId="0" xfId="15" applyFont="1">
      <alignment/>
      <protection/>
    </xf>
    <xf numFmtId="0" fontId="17" fillId="0" borderId="0" xfId="15" applyFont="1" applyAlignment="1">
      <alignment horizontal="center"/>
      <protection/>
    </xf>
    <xf numFmtId="164" fontId="18" fillId="0" borderId="0" xfId="16" applyNumberFormat="1" applyFont="1" applyBorder="1" applyAlignment="1">
      <alignment horizontal="center"/>
      <protection/>
    </xf>
    <xf numFmtId="164" fontId="0" fillId="0" borderId="0" xfId="19" applyNumberFormat="1" applyFont="1" applyAlignment="1">
      <alignment horizontal="center" vertical="center"/>
      <protection/>
    </xf>
    <xf numFmtId="2" fontId="19" fillId="0" borderId="0" xfId="15" applyNumberFormat="1" applyFont="1" applyBorder="1" applyAlignment="1">
      <alignment horizontal="center"/>
      <protection/>
    </xf>
    <xf numFmtId="2" fontId="8" fillId="0" borderId="0" xfId="15" applyNumberFormat="1" applyFont="1" applyBorder="1" applyAlignment="1">
      <alignment horizontal="center"/>
      <protection/>
    </xf>
    <xf numFmtId="2" fontId="17" fillId="0" borderId="0" xfId="15" applyNumberFormat="1" applyFont="1" applyAlignment="1">
      <alignment horizontal="center"/>
      <protection/>
    </xf>
    <xf numFmtId="0" fontId="14" fillId="0" borderId="0" xfId="15" applyFont="1" applyAlignment="1">
      <alignment horizontal="left" wrapText="1"/>
      <protection/>
    </xf>
    <xf numFmtId="0" fontId="0" fillId="0" borderId="0" xfId="15" applyFont="1" applyAlignment="1">
      <alignment horizontal="left" wrapText="1"/>
      <protection/>
    </xf>
    <xf numFmtId="164" fontId="0" fillId="0" borderId="0" xfId="19" applyNumberFormat="1" applyFont="1" applyBorder="1" applyAlignment="1">
      <alignment horizontal="center" vertical="center"/>
      <protection/>
    </xf>
    <xf numFmtId="164" fontId="9" fillId="0" borderId="0" xfId="15" applyNumberFormat="1" applyFont="1" applyBorder="1" applyAlignment="1">
      <alignment horizontal="right"/>
      <protection/>
    </xf>
    <xf numFmtId="164" fontId="10" fillId="0" borderId="0" xfId="15" applyNumberFormat="1" applyFont="1" applyBorder="1" applyAlignment="1">
      <alignment horizontal="center"/>
      <protection/>
    </xf>
    <xf numFmtId="164" fontId="20" fillId="0" borderId="0" xfId="15" applyNumberFormat="1" applyFont="1" applyBorder="1" applyAlignment="1">
      <alignment horizontal="center"/>
      <protection/>
    </xf>
    <xf numFmtId="2" fontId="21" fillId="0" borderId="0" xfId="15" applyNumberFormat="1" applyFont="1" applyBorder="1" applyAlignment="1">
      <alignment horizontal="center"/>
      <protection/>
    </xf>
    <xf numFmtId="2" fontId="22" fillId="0" borderId="0" xfId="15" applyNumberFormat="1" applyFont="1" applyBorder="1" applyAlignment="1">
      <alignment horizontal="left"/>
      <protection/>
    </xf>
    <xf numFmtId="0" fontId="8" fillId="0" borderId="0" xfId="15" applyFont="1" applyBorder="1" applyAlignment="1">
      <alignment horizontal="center"/>
      <protection/>
    </xf>
    <xf numFmtId="0" fontId="9" fillId="0" borderId="0" xfId="15" applyFont="1" applyBorder="1" applyAlignment="1">
      <alignment horizontal="right"/>
      <protection/>
    </xf>
    <xf numFmtId="164" fontId="23" fillId="0" borderId="0" xfId="15" applyNumberFormat="1" applyFont="1" applyBorder="1" applyAlignment="1">
      <alignment horizontal="center"/>
      <protection/>
    </xf>
    <xf numFmtId="164" fontId="24" fillId="0" borderId="0" xfId="19" applyNumberFormat="1" applyFont="1" applyBorder="1" applyAlignment="1">
      <alignment horizontal="center" vertical="center"/>
      <protection/>
    </xf>
    <xf numFmtId="2" fontId="2" fillId="0" borderId="0" xfId="15" applyNumberFormat="1" applyFont="1" applyBorder="1" applyAlignment="1">
      <alignment horizontal="left"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center"/>
      <protection/>
    </xf>
    <xf numFmtId="0" fontId="9" fillId="0" borderId="0" xfId="15" applyFont="1">
      <alignment/>
      <protection/>
    </xf>
    <xf numFmtId="0" fontId="10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1" fillId="0" borderId="0" xfId="15" applyFont="1">
      <alignment/>
      <protection/>
    </xf>
    <xf numFmtId="0" fontId="6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1" fillId="0" borderId="0" xfId="15" applyFont="1" applyAlignment="1">
      <alignment horizontal="left" wrapText="1"/>
      <protection/>
    </xf>
  </cellXfs>
  <cellStyles count="10">
    <cellStyle name="Normal" xfId="0"/>
    <cellStyle name="Normal_COM10W" xfId="15"/>
    <cellStyle name="Normal_ST_CF" xfId="16"/>
    <cellStyle name="Currency" xfId="17"/>
    <cellStyle name="Currency [0]" xfId="18"/>
    <cellStyle name="Обычный_Вода вышка  К-2008-3 день" xfId="19"/>
    <cellStyle name="Обычный_Чемпионат и Перв 1 и 3 м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5;&#1056;&#1042;&#1045;&#1053;&#1057;&#1058;&#1042;&#1054;%20&#1056;&#1054;&#1057;&#1057;&#1048;&#1048;\3%20&#1044;&#1045;&#1053;&#1068;\3&#1084;_&#1102;&#1085;(&#1040;)%205+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3"/>
      <sheetName val="СТАРТ+"/>
      <sheetName val="3м_юн(А)"/>
      <sheetName val="СТАРТ+ ФИН"/>
      <sheetName val="3м_юн(А) ФИН"/>
      <sheetName val="3м_юн(А) СВОД"/>
      <sheetName val="СТАРТ Ф"/>
      <sheetName val="ФИНАЛ"/>
    </sheetNames>
    <sheetDataSet>
      <sheetData sheetId="1">
        <row r="4">
          <cell r="C4" t="str">
            <v>ТРАМПЛИН  3 МЕТРА, ЮНИОРЫ, ГРУППА "А"</v>
          </cell>
        </row>
        <row r="6">
          <cell r="B6">
            <v>1</v>
          </cell>
          <cell r="C6" t="str">
            <v>БЕЛЕВЦЕВ АЛЕКСАНДР</v>
          </cell>
          <cell r="F6">
            <v>1997</v>
          </cell>
          <cell r="G6" t="str">
            <v>МС</v>
          </cell>
          <cell r="H6" t="str">
            <v>КАЗАНЬ</v>
          </cell>
          <cell r="M6" t="str">
            <v>МУЯКИН П.Б., ГОЛИКОВ А.Ю.</v>
          </cell>
        </row>
        <row r="7">
          <cell r="C7" t="str">
            <v>403В</v>
          </cell>
          <cell r="E7" t="str">
            <v>103В</v>
          </cell>
          <cell r="G7" t="str">
            <v>201В</v>
          </cell>
          <cell r="I7" t="str">
            <v>301В</v>
          </cell>
          <cell r="K7" t="str">
            <v>5331Д</v>
          </cell>
        </row>
        <row r="8">
          <cell r="C8" t="str">
            <v>405В</v>
          </cell>
          <cell r="E8" t="str">
            <v>107В</v>
          </cell>
          <cell r="G8" t="str">
            <v>205В</v>
          </cell>
          <cell r="I8" t="str">
            <v>305В</v>
          </cell>
          <cell r="K8" t="str">
            <v>5337Д</v>
          </cell>
        </row>
        <row r="19">
          <cell r="B19">
            <v>2</v>
          </cell>
          <cell r="C19" t="str">
            <v>ВНУКОВ ИГОРЬ</v>
          </cell>
          <cell r="F19">
            <v>1997</v>
          </cell>
          <cell r="G19" t="str">
            <v>МС</v>
          </cell>
          <cell r="H19" t="str">
            <v>ВОРОНЕЖ ОСДЮСШОР ИМ. Д.САУТИНА</v>
          </cell>
          <cell r="M19" t="str">
            <v>САУТИН Д.И., ДРОЖЖИНЫ Е.Г., Н.В.</v>
          </cell>
        </row>
        <row r="20">
          <cell r="C20" t="str">
            <v>403В</v>
          </cell>
          <cell r="E20" t="str">
            <v>103В</v>
          </cell>
          <cell r="G20" t="str">
            <v>201В</v>
          </cell>
          <cell r="I20" t="str">
            <v>301В</v>
          </cell>
          <cell r="K20" t="str">
            <v>5132Д</v>
          </cell>
        </row>
        <row r="21">
          <cell r="C21" t="str">
            <v>405В</v>
          </cell>
          <cell r="E21" t="str">
            <v>107С</v>
          </cell>
          <cell r="G21" t="str">
            <v>5152В</v>
          </cell>
          <cell r="I21" t="str">
            <v>205В</v>
          </cell>
          <cell r="K21" t="str">
            <v>305В</v>
          </cell>
        </row>
        <row r="32">
          <cell r="B32">
            <v>3</v>
          </cell>
          <cell r="C32" t="str">
            <v>ШЕЛОМЕНЦЕВ АНДРЕЙ</v>
          </cell>
          <cell r="F32">
            <v>1998</v>
          </cell>
          <cell r="G32" t="str">
            <v>КМС</v>
          </cell>
          <cell r="H32" t="str">
            <v>ЕКТЕРИНБУРГ СДЮСШОР ЮНОСТЬ</v>
          </cell>
          <cell r="M32" t="str">
            <v>ЛОБАНОВА Л.И.</v>
          </cell>
        </row>
        <row r="33">
          <cell r="C33" t="str">
            <v>103В</v>
          </cell>
          <cell r="E33" t="str">
            <v>201В</v>
          </cell>
          <cell r="G33" t="str">
            <v>301С</v>
          </cell>
          <cell r="I33" t="str">
            <v>403В</v>
          </cell>
          <cell r="K33" t="str">
            <v>5132Д</v>
          </cell>
        </row>
        <row r="34">
          <cell r="C34" t="str">
            <v>107С</v>
          </cell>
          <cell r="E34" t="str">
            <v>405С</v>
          </cell>
          <cell r="G34" t="str">
            <v>205С</v>
          </cell>
          <cell r="I34" t="str">
            <v>305С</v>
          </cell>
          <cell r="K34" t="str">
            <v>5152В</v>
          </cell>
        </row>
        <row r="45">
          <cell r="B45">
            <v>4</v>
          </cell>
          <cell r="C45" t="str">
            <v>АВЕРКИН НИКИТА</v>
          </cell>
          <cell r="F45">
            <v>1998</v>
          </cell>
          <cell r="G45" t="str">
            <v>МС</v>
          </cell>
          <cell r="H45" t="str">
            <v>МО ЭЛЕКТРОСТАЛЬ СДЮСШОР</v>
          </cell>
          <cell r="M45" t="str">
            <v>ВИНОГРАДОВ А.Н.</v>
          </cell>
        </row>
        <row r="46">
          <cell r="C46" t="str">
            <v>103В</v>
          </cell>
          <cell r="E46" t="str">
            <v>403В</v>
          </cell>
          <cell r="G46" t="str">
            <v>201В</v>
          </cell>
          <cell r="I46" t="str">
            <v>301В</v>
          </cell>
          <cell r="K46" t="str">
            <v>5331Д</v>
          </cell>
        </row>
        <row r="47">
          <cell r="C47" t="str">
            <v>107С</v>
          </cell>
          <cell r="E47" t="str">
            <v>205В</v>
          </cell>
          <cell r="G47" t="str">
            <v>305В</v>
          </cell>
          <cell r="I47" t="str">
            <v>5335Д</v>
          </cell>
          <cell r="K47" t="str">
            <v>405В</v>
          </cell>
        </row>
        <row r="58">
          <cell r="B58">
            <v>5</v>
          </cell>
          <cell r="C58" t="str">
            <v>МАКАРОВ ИВАН</v>
          </cell>
          <cell r="F58">
            <v>1998</v>
          </cell>
          <cell r="G58" t="str">
            <v>МС</v>
          </cell>
          <cell r="H58" t="str">
            <v>ТОЛЬЯТТИ МБОУДОДКСДЮСШОР 10 ОЛИМП</v>
          </cell>
          <cell r="M58" t="str">
            <v>ДОНЦОВА И.В., ТОЛМАЧЕВА И.В., КОСЫРЕВ А.В.</v>
          </cell>
        </row>
        <row r="59">
          <cell r="C59" t="str">
            <v>103В</v>
          </cell>
          <cell r="E59" t="str">
            <v>403В</v>
          </cell>
          <cell r="G59" t="str">
            <v>201В</v>
          </cell>
          <cell r="I59" t="str">
            <v>301В</v>
          </cell>
          <cell r="K59" t="str">
            <v>5231Д</v>
          </cell>
        </row>
        <row r="60">
          <cell r="C60" t="str">
            <v>105В</v>
          </cell>
          <cell r="E60" t="str">
            <v>405С</v>
          </cell>
          <cell r="G60" t="str">
            <v>205С</v>
          </cell>
          <cell r="I60" t="str">
            <v>305С</v>
          </cell>
          <cell r="K60" t="str">
            <v>5235Д</v>
          </cell>
        </row>
        <row r="71">
          <cell r="B71">
            <v>6</v>
          </cell>
          <cell r="C71" t="str">
            <v>ЯГОЛЬНИКОВ НИКИТА</v>
          </cell>
          <cell r="F71">
            <v>1997</v>
          </cell>
          <cell r="G71" t="str">
            <v>МС</v>
          </cell>
          <cell r="H71" t="str">
            <v>МОСКВА-1, ВС УОР-3</v>
          </cell>
          <cell r="M71" t="str">
            <v>ГАЛЬПЕРИНЫ Р.Д., С.Г.</v>
          </cell>
        </row>
        <row r="72">
          <cell r="C72" t="str">
            <v>403В</v>
          </cell>
          <cell r="E72" t="str">
            <v>103В</v>
          </cell>
          <cell r="G72" t="str">
            <v>201В</v>
          </cell>
          <cell r="I72" t="str">
            <v>301В</v>
          </cell>
          <cell r="K72" t="str">
            <v>5132Д</v>
          </cell>
        </row>
        <row r="73">
          <cell r="C73" t="str">
            <v>405В</v>
          </cell>
          <cell r="E73" t="str">
            <v>107С</v>
          </cell>
          <cell r="G73" t="str">
            <v>205В</v>
          </cell>
          <cell r="I73" t="str">
            <v>305В</v>
          </cell>
          <cell r="K73" t="str">
            <v>5136Д</v>
          </cell>
        </row>
        <row r="84">
          <cell r="B84">
            <v>7</v>
          </cell>
          <cell r="C84" t="str">
            <v>МЯЛИН ИГОРЬ</v>
          </cell>
          <cell r="F84">
            <v>1996</v>
          </cell>
          <cell r="G84" t="str">
            <v>МС</v>
          </cell>
          <cell r="H84" t="str">
            <v>ПЕНЗА, ПОСДЮСШОР ЦСКА</v>
          </cell>
          <cell r="M84" t="str">
            <v>ЛУКАШ Т.Г., НИКУЛИН А.В., КУЛЕМИН О.В.</v>
          </cell>
        </row>
        <row r="85">
          <cell r="C85" t="str">
            <v>103В</v>
          </cell>
          <cell r="E85" t="str">
            <v>403В</v>
          </cell>
          <cell r="G85" t="str">
            <v>201В</v>
          </cell>
          <cell r="I85" t="str">
            <v>301В</v>
          </cell>
          <cell r="K85" t="str">
            <v>5331Д</v>
          </cell>
        </row>
        <row r="86">
          <cell r="C86" t="str">
            <v>405В</v>
          </cell>
          <cell r="E86" t="str">
            <v>107В</v>
          </cell>
          <cell r="G86" t="str">
            <v>205В</v>
          </cell>
          <cell r="I86" t="str">
            <v>305В</v>
          </cell>
          <cell r="K86" t="str">
            <v>5337Д</v>
          </cell>
        </row>
        <row r="97">
          <cell r="B97">
            <v>8</v>
          </cell>
          <cell r="C97" t="str">
            <v>ШИШОВ АЛЕКСАНДР</v>
          </cell>
          <cell r="F97">
            <v>1998</v>
          </cell>
          <cell r="G97" t="str">
            <v>МС</v>
          </cell>
          <cell r="H97" t="str">
            <v>ВОРОНЕЖ ОСДЮСШОР ИМ. Д.САУТИНА</v>
          </cell>
          <cell r="M97" t="str">
            <v>ЧЕРНЫХ Л.В.</v>
          </cell>
        </row>
        <row r="98">
          <cell r="C98" t="str">
            <v>103В</v>
          </cell>
          <cell r="E98" t="str">
            <v>403В</v>
          </cell>
          <cell r="G98" t="str">
            <v>201В</v>
          </cell>
          <cell r="I98" t="str">
            <v>301В</v>
          </cell>
          <cell r="K98" t="str">
            <v>5231Д</v>
          </cell>
        </row>
        <row r="99">
          <cell r="C99" t="str">
            <v>405С</v>
          </cell>
          <cell r="E99" t="str">
            <v>107С</v>
          </cell>
          <cell r="G99" t="str">
            <v>205С</v>
          </cell>
          <cell r="I99" t="str">
            <v>305С</v>
          </cell>
          <cell r="K99" t="str">
            <v>5235Д</v>
          </cell>
        </row>
        <row r="111">
          <cell r="C111" t="str">
            <v>103В</v>
          </cell>
          <cell r="E111" t="str">
            <v>201В</v>
          </cell>
          <cell r="G111" t="str">
            <v>301В</v>
          </cell>
          <cell r="I111" t="str">
            <v>403В</v>
          </cell>
          <cell r="K111" t="str">
            <v>5231Д</v>
          </cell>
        </row>
        <row r="112">
          <cell r="C112" t="str">
            <v>107С</v>
          </cell>
          <cell r="E112" t="str">
            <v>305С</v>
          </cell>
          <cell r="G112" t="str">
            <v>205С</v>
          </cell>
          <cell r="I112" t="str">
            <v>405С</v>
          </cell>
          <cell r="K112" t="str">
            <v>5233Д</v>
          </cell>
        </row>
        <row r="123">
          <cell r="B123">
            <v>10</v>
          </cell>
          <cell r="C123" t="str">
            <v>ПРОСВИРИН ВЛАДИСЛАВ</v>
          </cell>
          <cell r="F123">
            <v>1998</v>
          </cell>
          <cell r="G123" t="str">
            <v>КМС</v>
          </cell>
          <cell r="H123" t="str">
            <v>ПЕНЗА, ПОСДЮСШОР</v>
          </cell>
          <cell r="M123" t="str">
            <v>БАЖИНА И.В.</v>
          </cell>
        </row>
        <row r="124">
          <cell r="C124" t="str">
            <v>103В</v>
          </cell>
          <cell r="E124" t="str">
            <v>403В</v>
          </cell>
          <cell r="G124" t="str">
            <v>201В</v>
          </cell>
          <cell r="I124" t="str">
            <v>301В</v>
          </cell>
          <cell r="K124" t="str">
            <v>5132Д</v>
          </cell>
        </row>
        <row r="125">
          <cell r="C125" t="str">
            <v>105В</v>
          </cell>
          <cell r="E125" t="str">
            <v>405С</v>
          </cell>
          <cell r="G125" t="str">
            <v>205С</v>
          </cell>
          <cell r="I125" t="str">
            <v>305С</v>
          </cell>
          <cell r="K125" t="str">
            <v>5333Д</v>
          </cell>
        </row>
        <row r="136">
          <cell r="B136">
            <v>11</v>
          </cell>
          <cell r="C136" t="str">
            <v>ШПАНОВ АРТЕМ</v>
          </cell>
          <cell r="F136">
            <v>1996</v>
          </cell>
          <cell r="G136" t="str">
            <v>МС</v>
          </cell>
          <cell r="H136" t="str">
            <v>САРАТОВ СДЮСШОР 11</v>
          </cell>
          <cell r="M136" t="str">
            <v>ЮДИНА Т.Ю., СТОЛБОВ А.Н.</v>
          </cell>
        </row>
        <row r="137">
          <cell r="C137" t="str">
            <v>103В</v>
          </cell>
          <cell r="E137" t="str">
            <v>403В</v>
          </cell>
          <cell r="G137" t="str">
            <v>201В</v>
          </cell>
          <cell r="I137" t="str">
            <v>301В</v>
          </cell>
          <cell r="K137" t="str">
            <v>5132Д</v>
          </cell>
        </row>
        <row r="138">
          <cell r="C138" t="str">
            <v>405В</v>
          </cell>
          <cell r="E138" t="str">
            <v>107В</v>
          </cell>
          <cell r="G138" t="str">
            <v>205В</v>
          </cell>
          <cell r="I138" t="str">
            <v>305В</v>
          </cell>
          <cell r="K138" t="str">
            <v>5152В</v>
          </cell>
        </row>
        <row r="149">
          <cell r="B149">
            <v>12</v>
          </cell>
          <cell r="C149" t="str">
            <v>ЛАПИН ЕГОР</v>
          </cell>
          <cell r="F149">
            <v>1997</v>
          </cell>
          <cell r="G149" t="str">
            <v>МС</v>
          </cell>
          <cell r="H149" t="str">
            <v>БУЗУЛУК, СДЮСШОР ЦОП</v>
          </cell>
          <cell r="M149" t="str">
            <v>ПОСТНИКОВЫ Т.Н., М.В.</v>
          </cell>
        </row>
        <row r="150">
          <cell r="C150" t="str">
            <v>403В</v>
          </cell>
          <cell r="E150" t="str">
            <v>103В</v>
          </cell>
          <cell r="G150" t="str">
            <v>201В</v>
          </cell>
          <cell r="I150" t="str">
            <v>301В</v>
          </cell>
          <cell r="K150" t="str">
            <v>5132Д</v>
          </cell>
        </row>
        <row r="151">
          <cell r="C151" t="str">
            <v>405С</v>
          </cell>
          <cell r="E151" t="str">
            <v>107С</v>
          </cell>
          <cell r="G151" t="str">
            <v>205В</v>
          </cell>
          <cell r="I151" t="str">
            <v>305С</v>
          </cell>
          <cell r="K151" t="str">
            <v>5152В</v>
          </cell>
        </row>
        <row r="162">
          <cell r="B162">
            <v>13</v>
          </cell>
          <cell r="C162" t="str">
            <v>МОЛЧАНОВ ИЛЬЯ</v>
          </cell>
          <cell r="F162">
            <v>1997</v>
          </cell>
          <cell r="G162" t="str">
            <v>МС</v>
          </cell>
          <cell r="H162" t="str">
            <v>МОСКВА-1, ЮНОСТЬ МОСКВЫ</v>
          </cell>
          <cell r="M162" t="str">
            <v>НИКОЛАЕВА М.А., СОКОЛОВА Н.Ю.</v>
          </cell>
        </row>
        <row r="163">
          <cell r="C163" t="str">
            <v>103В</v>
          </cell>
          <cell r="E163" t="str">
            <v>201В</v>
          </cell>
          <cell r="G163" t="str">
            <v>301В</v>
          </cell>
          <cell r="I163" t="str">
            <v>5132Д</v>
          </cell>
          <cell r="K163" t="str">
            <v>403В</v>
          </cell>
        </row>
        <row r="164">
          <cell r="C164" t="str">
            <v>405В</v>
          </cell>
          <cell r="E164" t="str">
            <v>307С</v>
          </cell>
          <cell r="G164" t="str">
            <v>5154В</v>
          </cell>
          <cell r="I164" t="str">
            <v>107В</v>
          </cell>
          <cell r="K164" t="str">
            <v>205В</v>
          </cell>
        </row>
        <row r="175">
          <cell r="B175">
            <v>14</v>
          </cell>
          <cell r="C175" t="str">
            <v>ШЛЕЙХЕР НИКИТА</v>
          </cell>
          <cell r="F175">
            <v>1998</v>
          </cell>
          <cell r="G175" t="str">
            <v>МС</v>
          </cell>
          <cell r="H175" t="str">
            <v>КАЗАНЬ, УОР</v>
          </cell>
          <cell r="M175" t="str">
            <v>МУЯКИН П.Б.</v>
          </cell>
        </row>
        <row r="176">
          <cell r="C176" t="str">
            <v>103В</v>
          </cell>
          <cell r="E176" t="str">
            <v>403В</v>
          </cell>
          <cell r="G176" t="str">
            <v>201В</v>
          </cell>
          <cell r="I176" t="str">
            <v>301В</v>
          </cell>
          <cell r="K176" t="str">
            <v>5132Д</v>
          </cell>
        </row>
        <row r="177">
          <cell r="C177" t="str">
            <v>405С</v>
          </cell>
          <cell r="E177" t="str">
            <v>205В</v>
          </cell>
          <cell r="G177" t="str">
            <v>305С</v>
          </cell>
          <cell r="I177" t="str">
            <v>5337Д</v>
          </cell>
          <cell r="K177" t="str">
            <v>107С</v>
          </cell>
        </row>
        <row r="188">
          <cell r="B188">
            <v>15</v>
          </cell>
          <cell r="C188" t="str">
            <v>ЗАБАЛУЕВ КОНСТАНТИН</v>
          </cell>
          <cell r="F188">
            <v>1997</v>
          </cell>
          <cell r="G188" t="str">
            <v>КМС</v>
          </cell>
          <cell r="H188" t="str">
            <v>САРАТОВ СДЮСШОР 11</v>
          </cell>
          <cell r="M188" t="str">
            <v>ЮДИНА Т.Ю.</v>
          </cell>
        </row>
        <row r="189">
          <cell r="C189" t="str">
            <v>403В</v>
          </cell>
          <cell r="E189" t="str">
            <v>103В</v>
          </cell>
          <cell r="G189" t="str">
            <v>201В</v>
          </cell>
          <cell r="I189" t="str">
            <v>301В</v>
          </cell>
          <cell r="K189" t="str">
            <v>5132Д</v>
          </cell>
        </row>
        <row r="190">
          <cell r="C190" t="str">
            <v>405С</v>
          </cell>
          <cell r="E190" t="str">
            <v>107С</v>
          </cell>
          <cell r="G190" t="str">
            <v>205С</v>
          </cell>
          <cell r="I190" t="str">
            <v>305С</v>
          </cell>
          <cell r="K190" t="str">
            <v>5152В</v>
          </cell>
        </row>
        <row r="202">
          <cell r="C202" t="str">
            <v>103В</v>
          </cell>
          <cell r="E202" t="str">
            <v>403В</v>
          </cell>
          <cell r="G202" t="str">
            <v>201В</v>
          </cell>
          <cell r="I202" t="str">
            <v>301В</v>
          </cell>
          <cell r="K202" t="str">
            <v>5132Д</v>
          </cell>
        </row>
        <row r="203">
          <cell r="C203" t="str">
            <v>405В</v>
          </cell>
          <cell r="E203" t="str">
            <v>107В</v>
          </cell>
          <cell r="G203" t="str">
            <v>5136Д</v>
          </cell>
          <cell r="I203" t="str">
            <v>205В</v>
          </cell>
          <cell r="K203" t="str">
            <v>305С</v>
          </cell>
        </row>
        <row r="214">
          <cell r="B214">
            <v>17</v>
          </cell>
          <cell r="C214" t="str">
            <v>КУКЛИН АНДРЕЙ</v>
          </cell>
          <cell r="F214">
            <v>1998</v>
          </cell>
          <cell r="G214" t="str">
            <v>МС</v>
          </cell>
          <cell r="H214" t="str">
            <v>МО РУЗА УОР</v>
          </cell>
          <cell r="M214" t="str">
            <v>КОСЫРЕВ А.В., ТОЛМАЧЕВА И.В.</v>
          </cell>
        </row>
        <row r="215">
          <cell r="C215" t="str">
            <v>403В</v>
          </cell>
          <cell r="E215" t="str">
            <v>103В</v>
          </cell>
          <cell r="G215" t="str">
            <v>201В</v>
          </cell>
          <cell r="I215" t="str">
            <v>301В</v>
          </cell>
          <cell r="K215" t="str">
            <v>5231Д</v>
          </cell>
        </row>
        <row r="216">
          <cell r="C216" t="str">
            <v>405В</v>
          </cell>
          <cell r="E216" t="str">
            <v>107В</v>
          </cell>
          <cell r="G216" t="str">
            <v>5152В</v>
          </cell>
          <cell r="I216" t="str">
            <v>205В</v>
          </cell>
          <cell r="K216" t="str">
            <v>305В</v>
          </cell>
        </row>
        <row r="227">
          <cell r="B227">
            <v>18</v>
          </cell>
          <cell r="C227" t="str">
            <v>ПОЛИНОВ ИЛЬЯ</v>
          </cell>
          <cell r="F227">
            <v>1996</v>
          </cell>
          <cell r="G227" t="str">
            <v>МС</v>
          </cell>
          <cell r="H227" t="str">
            <v>ЧЕЛЯБИНСК МБУДОДСДЮСШОР 7</v>
          </cell>
          <cell r="M227" t="str">
            <v>ПИРОЖКОВ Ю.В.</v>
          </cell>
        </row>
        <row r="228">
          <cell r="C228" t="str">
            <v>103В</v>
          </cell>
          <cell r="E228" t="str">
            <v>201В</v>
          </cell>
          <cell r="G228" t="str">
            <v>301В</v>
          </cell>
          <cell r="I228" t="str">
            <v>403В</v>
          </cell>
          <cell r="K228" t="str">
            <v>5132Д</v>
          </cell>
        </row>
        <row r="229">
          <cell r="C229" t="str">
            <v>405С</v>
          </cell>
          <cell r="E229" t="str">
            <v>107В</v>
          </cell>
          <cell r="G229" t="str">
            <v>205В</v>
          </cell>
          <cell r="I229" t="str">
            <v>305С</v>
          </cell>
          <cell r="K229" t="str">
            <v>5235Д</v>
          </cell>
        </row>
        <row r="240">
          <cell r="B240">
            <v>19</v>
          </cell>
          <cell r="C240" t="str">
            <v>СОЛОВЬЕВ ГЕОРГИЙ</v>
          </cell>
          <cell r="F240">
            <v>1998</v>
          </cell>
          <cell r="G240" t="str">
            <v>МС</v>
          </cell>
          <cell r="H240" t="str">
            <v>МОСКВА-2, ЮНОСТЬ МОСКВЫ</v>
          </cell>
          <cell r="M240" t="str">
            <v>КАШТАНОВ А.Е., РАСПОПОВА Е.А.</v>
          </cell>
        </row>
        <row r="241">
          <cell r="C241" t="str">
            <v>103В</v>
          </cell>
          <cell r="E241" t="str">
            <v>5132Д</v>
          </cell>
          <cell r="G241" t="str">
            <v>301В</v>
          </cell>
          <cell r="I241" t="str">
            <v>201В</v>
          </cell>
          <cell r="K241" t="str">
            <v>403В</v>
          </cell>
        </row>
        <row r="242">
          <cell r="C242" t="str">
            <v>405С</v>
          </cell>
          <cell r="E242" t="str">
            <v>107С</v>
          </cell>
          <cell r="G242" t="str">
            <v>305С</v>
          </cell>
          <cell r="I242" t="str">
            <v>205С</v>
          </cell>
          <cell r="K242" t="str">
            <v>5235Д</v>
          </cell>
        </row>
        <row r="253">
          <cell r="B253">
            <v>20</v>
          </cell>
          <cell r="C253" t="str">
            <v>ГЮЛЕВ МАГОМЕД</v>
          </cell>
          <cell r="F253">
            <v>1997</v>
          </cell>
          <cell r="G253" t="str">
            <v>МС</v>
          </cell>
          <cell r="H253" t="str">
            <v>ПЕНЗА ПОСДЮСШОР ШВСМ</v>
          </cell>
          <cell r="M253" t="str">
            <v>КУЛЕМИН О.В., ЛУКАШ Т.Г.</v>
          </cell>
        </row>
        <row r="254">
          <cell r="C254" t="str">
            <v>103В</v>
          </cell>
          <cell r="E254" t="str">
            <v>201В</v>
          </cell>
          <cell r="G254" t="str">
            <v>301В</v>
          </cell>
          <cell r="I254" t="str">
            <v>403В</v>
          </cell>
          <cell r="K254" t="str">
            <v>5132Д</v>
          </cell>
        </row>
        <row r="255">
          <cell r="C255" t="str">
            <v>107В</v>
          </cell>
          <cell r="E255" t="str">
            <v>5152В</v>
          </cell>
          <cell r="G255" t="str">
            <v>205В</v>
          </cell>
          <cell r="I255" t="str">
            <v>305В</v>
          </cell>
          <cell r="K255" t="str">
            <v>405С</v>
          </cell>
        </row>
        <row r="266">
          <cell r="B266">
            <v>21</v>
          </cell>
          <cell r="C266" t="str">
            <v>ПОПОВ ВЛАДИМИР</v>
          </cell>
          <cell r="F266">
            <v>1996</v>
          </cell>
          <cell r="G266" t="str">
            <v>КМС</v>
          </cell>
          <cell r="H266" t="str">
            <v>ЕКАТЕРИНБУР ДВОРЕЦ МОЛОДЕЖИ УОР-1</v>
          </cell>
          <cell r="M266" t="str">
            <v>МАМИН Н.П.</v>
          </cell>
        </row>
        <row r="267">
          <cell r="C267" t="str">
            <v>201В</v>
          </cell>
          <cell r="E267" t="str">
            <v>301В</v>
          </cell>
          <cell r="G267" t="str">
            <v>403В</v>
          </cell>
          <cell r="I267" t="str">
            <v>103В</v>
          </cell>
          <cell r="K267" t="str">
            <v>5132Д</v>
          </cell>
        </row>
        <row r="268">
          <cell r="C268" t="str">
            <v>205В</v>
          </cell>
          <cell r="E268" t="str">
            <v>305В</v>
          </cell>
          <cell r="G268" t="str">
            <v>405В</v>
          </cell>
          <cell r="I268" t="str">
            <v>107В</v>
          </cell>
          <cell r="K268" t="str">
            <v>5152В</v>
          </cell>
        </row>
        <row r="279">
          <cell r="B279">
            <v>22</v>
          </cell>
          <cell r="C279" t="str">
            <v>ШЛЫКОВ ДМИТРИЙ</v>
          </cell>
          <cell r="F279">
            <v>1998</v>
          </cell>
          <cell r="G279" t="str">
            <v>МС</v>
          </cell>
          <cell r="H279" t="str">
            <v>БУЗУЛУК, СДЮСШОР ЦОП</v>
          </cell>
          <cell r="M279" t="str">
            <v>ПОСТНИКОВЫ Т.Н., М.В.</v>
          </cell>
        </row>
        <row r="280">
          <cell r="C280" t="str">
            <v>403В</v>
          </cell>
          <cell r="E280" t="str">
            <v>103В</v>
          </cell>
          <cell r="G280" t="str">
            <v>201В</v>
          </cell>
          <cell r="I280" t="str">
            <v>301В</v>
          </cell>
          <cell r="K280" t="str">
            <v>5132Д</v>
          </cell>
        </row>
        <row r="281">
          <cell r="C281" t="str">
            <v>405С</v>
          </cell>
          <cell r="E281" t="str">
            <v>107С</v>
          </cell>
          <cell r="G281" t="str">
            <v>205В</v>
          </cell>
          <cell r="I281" t="str">
            <v>305С</v>
          </cell>
          <cell r="K281" t="str">
            <v>5152В</v>
          </cell>
        </row>
        <row r="292">
          <cell r="B292">
            <v>23</v>
          </cell>
          <cell r="C292" t="str">
            <v>ДАНИЛОВ АРТЕМ</v>
          </cell>
          <cell r="F292">
            <v>1998</v>
          </cell>
          <cell r="G292" t="str">
            <v>МС</v>
          </cell>
          <cell r="H292" t="str">
            <v>СПБ-1 ЭКРАН ИЖОРЕЦ</v>
          </cell>
          <cell r="M292" t="str">
            <v>МЕНГДЕН Т.В., ШИРОКОВА Т.В.</v>
          </cell>
        </row>
        <row r="293">
          <cell r="C293" t="str">
            <v>103В</v>
          </cell>
          <cell r="E293" t="str">
            <v>403В</v>
          </cell>
          <cell r="G293" t="str">
            <v>201В</v>
          </cell>
          <cell r="I293" t="str">
            <v>301В</v>
          </cell>
          <cell r="K293" t="str">
            <v>5132Д</v>
          </cell>
        </row>
        <row r="294">
          <cell r="C294" t="str">
            <v>405С</v>
          </cell>
          <cell r="E294" t="str">
            <v>107В</v>
          </cell>
          <cell r="G294" t="str">
            <v>205В</v>
          </cell>
          <cell r="I294" t="str">
            <v>305В</v>
          </cell>
          <cell r="K294" t="str">
            <v>5335Д</v>
          </cell>
        </row>
        <row r="305">
          <cell r="B305">
            <v>24</v>
          </cell>
          <cell r="C305" t="str">
            <v>ФРОЛОВ ВАДИМ</v>
          </cell>
          <cell r="F305">
            <v>1997</v>
          </cell>
          <cell r="G305" t="str">
            <v>МС</v>
          </cell>
          <cell r="H305" t="str">
            <v>САРАТОВ ШВСМ СДЮСШОР 11</v>
          </cell>
          <cell r="M305" t="str">
            <v>АБРОСИМОВА Л.В., СТОЛБОВ А.Н.</v>
          </cell>
        </row>
        <row r="306">
          <cell r="C306" t="str">
            <v>103В</v>
          </cell>
          <cell r="E306" t="str">
            <v>403В</v>
          </cell>
          <cell r="G306" t="str">
            <v>201В</v>
          </cell>
          <cell r="I306" t="str">
            <v>301В</v>
          </cell>
          <cell r="K306" t="str">
            <v>5132Д</v>
          </cell>
        </row>
        <row r="307">
          <cell r="C307" t="str">
            <v>405В</v>
          </cell>
          <cell r="E307" t="str">
            <v>107В</v>
          </cell>
          <cell r="G307" t="str">
            <v>205В</v>
          </cell>
          <cell r="I307" t="str">
            <v>305В</v>
          </cell>
          <cell r="K307" t="str">
            <v>5152В</v>
          </cell>
        </row>
        <row r="318">
          <cell r="B318">
            <v>25</v>
          </cell>
          <cell r="C318" t="str">
            <v>РУЛЕВ АЛЕКСАНДР</v>
          </cell>
          <cell r="F318">
            <v>1997</v>
          </cell>
          <cell r="G318" t="str">
            <v>МС</v>
          </cell>
          <cell r="H318" t="str">
            <v>ЕКАТЕРИНБУРГ СДЮСШОР ЮНОСТЬ</v>
          </cell>
          <cell r="M318" t="str">
            <v>КАЙЗЕР И.М.</v>
          </cell>
        </row>
        <row r="319">
          <cell r="C319" t="str">
            <v>103В</v>
          </cell>
          <cell r="E319" t="str">
            <v>201В</v>
          </cell>
          <cell r="G319" t="str">
            <v>301В</v>
          </cell>
          <cell r="I319" t="str">
            <v>403В</v>
          </cell>
          <cell r="K319" t="str">
            <v>5132Д</v>
          </cell>
        </row>
        <row r="320">
          <cell r="C320" t="str">
            <v>405В</v>
          </cell>
          <cell r="E320" t="str">
            <v>107С</v>
          </cell>
          <cell r="G320" t="str">
            <v>205В</v>
          </cell>
          <cell r="I320" t="str">
            <v>305В</v>
          </cell>
          <cell r="K320" t="str">
            <v>5152В</v>
          </cell>
        </row>
        <row r="331">
          <cell r="B331">
            <v>26</v>
          </cell>
          <cell r="C331" t="str">
            <v>НЕКРАСОВ МИХАИЛ</v>
          </cell>
          <cell r="F331">
            <v>1997</v>
          </cell>
          <cell r="G331" t="str">
            <v>МС</v>
          </cell>
          <cell r="H331" t="str">
            <v>СПБ-1 КОР-1</v>
          </cell>
          <cell r="M331" t="str">
            <v>ДАНЮКОВ Р.В.</v>
          </cell>
        </row>
        <row r="332">
          <cell r="C332" t="str">
            <v>103В</v>
          </cell>
          <cell r="E332" t="str">
            <v>403В</v>
          </cell>
          <cell r="G332" t="str">
            <v>201В</v>
          </cell>
          <cell r="I332" t="str">
            <v>301В</v>
          </cell>
          <cell r="K332" t="str">
            <v>5132Д</v>
          </cell>
        </row>
        <row r="333">
          <cell r="C333" t="str">
            <v>205В</v>
          </cell>
          <cell r="E333" t="str">
            <v>305В</v>
          </cell>
          <cell r="G333" t="str">
            <v>107В</v>
          </cell>
          <cell r="I333" t="str">
            <v>5152В</v>
          </cell>
          <cell r="K333" t="str">
            <v>405В</v>
          </cell>
        </row>
      </sheetData>
      <sheetData sheetId="3">
        <row r="4">
          <cell r="C4" t="str">
            <v>ТРАМПЛИН  3 МЕТРА, ЮНИОРЫ, ГРУППА "А"</v>
          </cell>
        </row>
        <row r="6">
          <cell r="C6" t="str">
            <v>ВНУКОВ ИГОРЬ</v>
          </cell>
          <cell r="F6">
            <v>1997</v>
          </cell>
          <cell r="G6" t="str">
            <v>МС</v>
          </cell>
          <cell r="H6" t="str">
            <v>ВОРОНЕЖ ОСДЮСШОР ИМ. Д.САУТИНА</v>
          </cell>
          <cell r="M6" t="str">
            <v>САУТИН Д.И., ДРОЖЖИНЫ Е.Г.,Н.В.</v>
          </cell>
        </row>
        <row r="7">
          <cell r="C7" t="str">
            <v>405В</v>
          </cell>
          <cell r="E7" t="str">
            <v>107С</v>
          </cell>
          <cell r="G7" t="str">
            <v>5152В</v>
          </cell>
          <cell r="I7" t="str">
            <v>205В</v>
          </cell>
          <cell r="K7" t="str">
            <v>305В</v>
          </cell>
        </row>
        <row r="13">
          <cell r="C13" t="str">
            <v>ПОПОВ ВЛАДИМИР</v>
          </cell>
          <cell r="F13">
            <v>1996</v>
          </cell>
          <cell r="G13" t="str">
            <v>КМС</v>
          </cell>
          <cell r="H13" t="str">
            <v>ЕКАТЕРИНБУР ДВОРЕЦ МОЛОДЕЖИ УОР-1</v>
          </cell>
          <cell r="M13" t="str">
            <v>МАМИН Н.П.</v>
          </cell>
        </row>
        <row r="14">
          <cell r="C14" t="str">
            <v>205В</v>
          </cell>
          <cell r="E14" t="str">
            <v>305В</v>
          </cell>
          <cell r="G14" t="str">
            <v>405В</v>
          </cell>
          <cell r="I14" t="str">
            <v>107В</v>
          </cell>
          <cell r="K14" t="str">
            <v>5152В</v>
          </cell>
        </row>
        <row r="20">
          <cell r="C20" t="str">
            <v>ЛАПИН ЕГОР</v>
          </cell>
          <cell r="F20">
            <v>1997</v>
          </cell>
          <cell r="G20" t="str">
            <v>МС</v>
          </cell>
          <cell r="H20" t="str">
            <v>БУЗУЛУК, СДЮСШОР ЦОП</v>
          </cell>
          <cell r="M20" t="str">
            <v>ПОСТНИКОВЫ Т.Н., М.В.</v>
          </cell>
        </row>
        <row r="21">
          <cell r="C21" t="str">
            <v>405С</v>
          </cell>
          <cell r="E21" t="str">
            <v>107С</v>
          </cell>
          <cell r="G21" t="str">
            <v>205В</v>
          </cell>
          <cell r="I21" t="str">
            <v>305С</v>
          </cell>
          <cell r="K21" t="str">
            <v>5152В</v>
          </cell>
        </row>
        <row r="27">
          <cell r="C27" t="str">
            <v>ЯГОЛЬНИКОВ НИКИТА</v>
          </cell>
          <cell r="F27">
            <v>1997</v>
          </cell>
          <cell r="G27" t="str">
            <v>МС</v>
          </cell>
          <cell r="H27" t="str">
            <v>МОСКВА-1, ВС УОР-3</v>
          </cell>
          <cell r="M27" t="str">
            <v>ГАЛЬПЕРИНЫ Р.Д., С.Г.</v>
          </cell>
        </row>
        <row r="28">
          <cell r="C28" t="str">
            <v>405В</v>
          </cell>
          <cell r="E28" t="str">
            <v>107С</v>
          </cell>
          <cell r="G28" t="str">
            <v>205В</v>
          </cell>
          <cell r="I28" t="str">
            <v>305В</v>
          </cell>
          <cell r="K28" t="str">
            <v>5136Д</v>
          </cell>
        </row>
        <row r="34">
          <cell r="C34" t="str">
            <v>ШЛЫКОВ ДМИТРИЙ</v>
          </cell>
          <cell r="F34">
            <v>1998</v>
          </cell>
          <cell r="G34" t="str">
            <v>МС</v>
          </cell>
          <cell r="H34" t="str">
            <v>БУЗУЛУК, СДЮСШОР ЦОП</v>
          </cell>
          <cell r="M34" t="str">
            <v>ПОСТНИКОВЫ Т.Н., М.В.</v>
          </cell>
        </row>
        <row r="35">
          <cell r="C35" t="str">
            <v>405С</v>
          </cell>
          <cell r="E35" t="str">
            <v>107С</v>
          </cell>
          <cell r="G35" t="str">
            <v>205В</v>
          </cell>
          <cell r="I35" t="str">
            <v>305С</v>
          </cell>
          <cell r="K35" t="str">
            <v>5152В</v>
          </cell>
        </row>
        <row r="41">
          <cell r="C41" t="str">
            <v>ГЮЛЕВ МАГОМЕД</v>
          </cell>
          <cell r="F41">
            <v>1997</v>
          </cell>
          <cell r="G41" t="str">
            <v>МС</v>
          </cell>
          <cell r="H41" t="str">
            <v>ПЕНЗА ПОСДЮСШОР ШВСМ</v>
          </cell>
          <cell r="M41" t="str">
            <v>КУЛЕМИН О.В., ЛУКАШ Т.Г.</v>
          </cell>
        </row>
        <row r="42">
          <cell r="C42" t="str">
            <v>107В</v>
          </cell>
          <cell r="E42" t="str">
            <v>5152В</v>
          </cell>
          <cell r="G42" t="str">
            <v>205В</v>
          </cell>
          <cell r="I42" t="str">
            <v>305В</v>
          </cell>
          <cell r="K42" t="str">
            <v>405С</v>
          </cell>
        </row>
        <row r="48">
          <cell r="C48" t="str">
            <v>НЕКРАСОВ МИХАИЛ</v>
          </cell>
          <cell r="F48">
            <v>1997</v>
          </cell>
          <cell r="G48" t="str">
            <v>МС</v>
          </cell>
          <cell r="H48" t="str">
            <v>СПБ-1 КОР-1</v>
          </cell>
          <cell r="M48" t="str">
            <v>ДАНЮКОВ Р.В.</v>
          </cell>
        </row>
        <row r="49">
          <cell r="C49" t="str">
            <v>205В</v>
          </cell>
          <cell r="E49" t="str">
            <v>305В</v>
          </cell>
          <cell r="G49" t="str">
            <v>107В</v>
          </cell>
          <cell r="I49" t="str">
            <v>5152В</v>
          </cell>
          <cell r="K49" t="str">
            <v>405В</v>
          </cell>
        </row>
        <row r="55">
          <cell r="C55" t="str">
            <v>ФРОЛОВ ВАДИМ</v>
          </cell>
          <cell r="F55">
            <v>1997</v>
          </cell>
          <cell r="G55" t="str">
            <v>МС</v>
          </cell>
          <cell r="H55" t="str">
            <v>САРАТОВ ШВСМ СДЮСШОР 11</v>
          </cell>
          <cell r="M55" t="str">
            <v>АБРОСИМОВА Л.В., СТОЛБОВ А.Н.</v>
          </cell>
        </row>
        <row r="56">
          <cell r="C56" t="str">
            <v>405В</v>
          </cell>
          <cell r="E56" t="str">
            <v>107В</v>
          </cell>
          <cell r="G56" t="str">
            <v>205В</v>
          </cell>
          <cell r="I56" t="str">
            <v>305В</v>
          </cell>
          <cell r="K56" t="str">
            <v>5152В</v>
          </cell>
        </row>
        <row r="62">
          <cell r="C62" t="str">
            <v>ШПАНОВ АРТЕМ</v>
          </cell>
          <cell r="F62">
            <v>1996</v>
          </cell>
          <cell r="G62" t="str">
            <v>МС</v>
          </cell>
          <cell r="H62" t="str">
            <v>САРАТОВ СДЮСШОР 11</v>
          </cell>
          <cell r="M62" t="str">
            <v>ЮДИНА Т.Ю., СТОЛБОВ А.Н.</v>
          </cell>
        </row>
        <row r="63">
          <cell r="C63" t="str">
            <v>5152В</v>
          </cell>
          <cell r="E63" t="str">
            <v>407С</v>
          </cell>
          <cell r="G63" t="str">
            <v>205В</v>
          </cell>
          <cell r="I63" t="str">
            <v>307С</v>
          </cell>
          <cell r="K63" t="str">
            <v>107В</v>
          </cell>
        </row>
        <row r="69">
          <cell r="C69" t="str">
            <v>ШЛЕЙХЕР НИКИТА</v>
          </cell>
          <cell r="F69">
            <v>1998</v>
          </cell>
          <cell r="G69" t="str">
            <v>МС</v>
          </cell>
          <cell r="H69" t="str">
            <v>КАЗАНЬ, УОР</v>
          </cell>
          <cell r="M69" t="str">
            <v>МУЯКИН П.Б.</v>
          </cell>
        </row>
        <row r="70">
          <cell r="C70" t="str">
            <v>407С</v>
          </cell>
          <cell r="E70" t="str">
            <v>205В</v>
          </cell>
          <cell r="G70" t="str">
            <v>307С</v>
          </cell>
          <cell r="I70" t="str">
            <v>5337Д</v>
          </cell>
          <cell r="K70" t="str">
            <v>107С</v>
          </cell>
        </row>
        <row r="76">
          <cell r="C76" t="str">
            <v>МОЛЧАНОВ ИЛЬЯ</v>
          </cell>
          <cell r="F76">
            <v>1997</v>
          </cell>
          <cell r="G76" t="str">
            <v>МС</v>
          </cell>
          <cell r="H76" t="str">
            <v>МОСКВА-1, ЮНОСТЬ МОСКВЫ</v>
          </cell>
          <cell r="M76" t="str">
            <v>НИКОЛАЕВА М.А., СОКОЛОВА Н.Ю.</v>
          </cell>
        </row>
        <row r="77">
          <cell r="C77" t="str">
            <v>107В</v>
          </cell>
          <cell r="E77" t="str">
            <v>307С</v>
          </cell>
          <cell r="G77" t="str">
            <v>405В</v>
          </cell>
          <cell r="I77" t="str">
            <v>205В</v>
          </cell>
          <cell r="K77" t="str">
            <v>5154В</v>
          </cell>
        </row>
        <row r="83">
          <cell r="C83" t="str">
            <v>БЕЛЕВЦЕВ АЛЕКСАНДР</v>
          </cell>
          <cell r="F83">
            <v>1997</v>
          </cell>
          <cell r="G83" t="str">
            <v>МС</v>
          </cell>
          <cell r="H83" t="str">
            <v>КАЗАНЬ</v>
          </cell>
          <cell r="M83" t="str">
            <v>МУЯКИН П.Б., ГОЛИКОВ А.Ю.</v>
          </cell>
        </row>
        <row r="84">
          <cell r="C84" t="str">
            <v>405В</v>
          </cell>
          <cell r="E84" t="str">
            <v>107В</v>
          </cell>
          <cell r="G84" t="str">
            <v>205В</v>
          </cell>
          <cell r="I84" t="str">
            <v>305В</v>
          </cell>
          <cell r="K84" t="str">
            <v>5337Д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5"/>
  <sheetViews>
    <sheetView workbookViewId="0" topLeftCell="A1">
      <selection activeCell="B29" sqref="B29"/>
    </sheetView>
  </sheetViews>
  <sheetFormatPr defaultColWidth="8.00390625" defaultRowHeight="12.75" outlineLevelRow="1"/>
  <cols>
    <col min="1" max="1" width="6.25390625" style="72" customWidth="1"/>
    <col min="2" max="2" width="3.125" style="72" customWidth="1"/>
    <col min="3" max="3" width="7.00390625" style="73" customWidth="1"/>
    <col min="4" max="4" width="5.625" style="74" customWidth="1"/>
    <col min="5" max="7" width="4.75390625" style="9" customWidth="1"/>
    <col min="8" max="9" width="4.75390625" style="75" customWidth="1"/>
    <col min="10" max="11" width="4.75390625" style="9" customWidth="1"/>
    <col min="12" max="12" width="6.625" style="76" customWidth="1"/>
    <col min="13" max="13" width="9.125" style="9" customWidth="1"/>
    <col min="14" max="14" width="9.00390625" style="77" customWidth="1"/>
    <col min="15" max="15" width="10.125" style="78" customWidth="1"/>
    <col min="16" max="16" width="11.00390625" style="79" customWidth="1"/>
    <col min="17" max="16384" width="8.00390625" style="9" customWidth="1"/>
  </cols>
  <sheetData>
    <row r="1" spans="1:16" ht="15">
      <c r="A1" s="1"/>
      <c r="B1" s="1"/>
      <c r="C1" s="2"/>
      <c r="D1" s="3"/>
      <c r="E1" s="2"/>
      <c r="F1" s="2"/>
      <c r="G1" s="2"/>
      <c r="H1" s="4"/>
      <c r="I1" s="5"/>
      <c r="J1" s="4"/>
      <c r="K1" s="4"/>
      <c r="L1" s="6"/>
      <c r="M1" s="4"/>
      <c r="N1" s="7"/>
      <c r="O1" s="8"/>
      <c r="P1" s="4"/>
    </row>
    <row r="2" spans="1:16" ht="15">
      <c r="A2"/>
      <c r="B2"/>
      <c r="C2" s="10" t="s">
        <v>0</v>
      </c>
      <c r="D2" s="11"/>
      <c r="E2"/>
      <c r="F2"/>
      <c r="G2"/>
      <c r="H2"/>
      <c r="I2"/>
      <c r="J2"/>
      <c r="K2"/>
      <c r="L2" s="6"/>
      <c r="M2" s="4"/>
      <c r="N2" s="7"/>
      <c r="O2" s="8"/>
      <c r="P2" s="4"/>
    </row>
    <row r="3" spans="1:16" ht="15">
      <c r="A3" s="12"/>
      <c r="B3" s="12"/>
      <c r="C3" s="10" t="str">
        <f>'[1]СТАРТ+'!C4</f>
        <v>ТРАМПЛИН  3 МЕТРА, ЮНИОРЫ, ГРУППА "А"</v>
      </c>
      <c r="D3" s="13"/>
      <c r="E3" s="14"/>
      <c r="F3" s="14"/>
      <c r="G3" s="14"/>
      <c r="H3" s="14"/>
      <c r="I3" s="14"/>
      <c r="J3" s="14"/>
      <c r="K3" s="4"/>
      <c r="L3" s="6"/>
      <c r="M3" s="4"/>
      <c r="N3" s="7"/>
      <c r="O3" s="8"/>
      <c r="P3" s="4"/>
    </row>
    <row r="4" spans="1:16" ht="15">
      <c r="A4" s="12"/>
      <c r="B4" s="12"/>
      <c r="C4" s="2"/>
      <c r="D4" s="3"/>
      <c r="E4" s="15"/>
      <c r="F4" s="15"/>
      <c r="G4" s="15"/>
      <c r="H4" s="15"/>
      <c r="I4" s="15"/>
      <c r="J4" s="4"/>
      <c r="K4" s="4"/>
      <c r="L4" s="6"/>
      <c r="M4" s="4"/>
      <c r="N4" s="7"/>
      <c r="O4" s="8"/>
      <c r="P4" s="4"/>
    </row>
    <row r="5" spans="1:16" ht="12.75" customHeight="1">
      <c r="A5" s="16"/>
      <c r="B5" s="16"/>
      <c r="C5" s="17"/>
      <c r="D5" s="18"/>
      <c r="E5" s="19" t="s">
        <v>1</v>
      </c>
      <c r="F5" s="19"/>
      <c r="G5" s="19"/>
      <c r="H5" s="20"/>
      <c r="I5" s="20"/>
      <c r="J5" s="20"/>
      <c r="K5" s="20"/>
      <c r="L5" s="21"/>
      <c r="M5" s="22"/>
      <c r="N5" s="23"/>
      <c r="O5" s="24" t="s">
        <v>2</v>
      </c>
      <c r="P5" s="25"/>
    </row>
    <row r="6" spans="1:16" ht="13.5" thickBot="1">
      <c r="A6" s="26" t="s">
        <v>3</v>
      </c>
      <c r="B6" s="26" t="s">
        <v>4</v>
      </c>
      <c r="C6" s="27" t="s">
        <v>5</v>
      </c>
      <c r="D6" s="28" t="s">
        <v>6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30"/>
      <c r="M6" s="31"/>
      <c r="N6" s="32" t="s">
        <v>7</v>
      </c>
      <c r="O6" s="33" t="s">
        <v>8</v>
      </c>
      <c r="P6" s="34" t="s">
        <v>9</v>
      </c>
    </row>
    <row r="7" spans="1:16" ht="12.75">
      <c r="A7" s="35">
        <v>99</v>
      </c>
      <c r="B7" s="35">
        <v>0</v>
      </c>
      <c r="C7" s="36"/>
      <c r="D7" s="37"/>
      <c r="E7" s="38"/>
      <c r="F7" s="38"/>
      <c r="G7" s="38"/>
      <c r="H7" s="38"/>
      <c r="I7" s="38"/>
      <c r="J7" s="38"/>
      <c r="K7" s="38"/>
      <c r="L7" s="39"/>
      <c r="M7" s="40"/>
      <c r="N7" s="41">
        <v>9999</v>
      </c>
      <c r="O7" s="42"/>
      <c r="P7" s="43"/>
    </row>
    <row r="8" spans="1:16" s="51" customFormat="1" ht="15">
      <c r="A8" s="44">
        <v>1</v>
      </c>
      <c r="B8" s="45">
        <f>'[1]СТАРТ+'!B6</f>
        <v>1</v>
      </c>
      <c r="C8" s="46" t="str">
        <f>'[1]СТАРТ+'!C6</f>
        <v>БЕЛЕВЦЕВ АЛЕКСАНДР</v>
      </c>
      <c r="D8" s="47"/>
      <c r="E8" s="46"/>
      <c r="F8" s="46"/>
      <c r="G8" s="46">
        <f>'[1]СТАРТ+'!F6</f>
        <v>1997</v>
      </c>
      <c r="H8" s="46" t="str">
        <f>'[1]СТАРТ+'!G6</f>
        <v>МС</v>
      </c>
      <c r="I8" s="46" t="str">
        <f>'[1]СТАРТ+'!H6</f>
        <v>КАЗАНЬ</v>
      </c>
      <c r="J8" s="46"/>
      <c r="K8" s="46"/>
      <c r="L8" s="48"/>
      <c r="M8" s="44"/>
      <c r="N8" s="49">
        <f>SUM(M14+M15+M16+M17+M18+M19)</f>
        <v>522.65</v>
      </c>
      <c r="O8" s="49">
        <f>M14</f>
        <v>215.7</v>
      </c>
      <c r="P8" s="50" t="str">
        <f>'[1]СТАРТ+'!M6</f>
        <v>МУЯКИН П.Б., ГОЛИКОВ А.Ю.</v>
      </c>
    </row>
    <row r="9" spans="1:16" ht="12.75" outlineLevel="1">
      <c r="A9" s="52">
        <f>A8</f>
        <v>1</v>
      </c>
      <c r="B9" s="52">
        <f>B8</f>
        <v>1</v>
      </c>
      <c r="C9" s="44" t="str">
        <f>'[1]СТАРТ+'!C7</f>
        <v>403В</v>
      </c>
      <c r="D9" s="53">
        <v>2.1</v>
      </c>
      <c r="E9" s="54">
        <v>7.5</v>
      </c>
      <c r="F9" s="54">
        <v>7.5</v>
      </c>
      <c r="G9" s="54">
        <v>7.5</v>
      </c>
      <c r="H9" s="54">
        <v>8</v>
      </c>
      <c r="I9" s="54">
        <v>7.5</v>
      </c>
      <c r="J9" s="54">
        <v>7.5</v>
      </c>
      <c r="K9" s="54">
        <v>7.5</v>
      </c>
      <c r="L9" s="55">
        <f>(SUM(E9:K9)-LARGE(E9:K9,1)-LARGE(E9:K9,2)-SMALL(E9:K9,1)-SMALL(E9:K9,2))</f>
        <v>22.5</v>
      </c>
      <c r="M9" s="56">
        <f>(SUM(E9:K9)-LARGE(E9:K9,1)-LARGE(E9:K9,2)-SMALL(E9:K9,1)-SMALL(E9:K9,2))*D9</f>
        <v>47.25</v>
      </c>
      <c r="N9" s="57">
        <f aca="true" t="shared" si="0" ref="N9:O20">N8</f>
        <v>522.65</v>
      </c>
      <c r="O9" s="57">
        <f t="shared" si="0"/>
        <v>215.7</v>
      </c>
      <c r="P9" s="58"/>
    </row>
    <row r="10" spans="1:16" ht="12.75" outlineLevel="1">
      <c r="A10" s="52">
        <f aca="true" t="shared" si="1" ref="A10:B20">A9</f>
        <v>1</v>
      </c>
      <c r="B10" s="52">
        <f t="shared" si="1"/>
        <v>1</v>
      </c>
      <c r="C10" s="44" t="str">
        <f>'[1]СТАРТ+'!E7</f>
        <v>103В</v>
      </c>
      <c r="D10" s="53">
        <v>1.6</v>
      </c>
      <c r="E10" s="54">
        <v>7.5</v>
      </c>
      <c r="F10" s="54">
        <v>7.5</v>
      </c>
      <c r="G10" s="54">
        <v>7.5</v>
      </c>
      <c r="H10" s="54">
        <v>8</v>
      </c>
      <c r="I10" s="54">
        <v>7.5</v>
      </c>
      <c r="J10" s="54">
        <v>7</v>
      </c>
      <c r="K10" s="54">
        <v>7.5</v>
      </c>
      <c r="L10" s="55">
        <f>(SUM(E10:K10)-LARGE(E10:K10,1)-LARGE(E10:K10,2)-SMALL(E10:K10,1)-SMALL(E10:K10,2))</f>
        <v>22.5</v>
      </c>
      <c r="M10" s="56">
        <f>(SUM(E10:K10)-LARGE(E10:K10,1)-LARGE(E10:K10,2)-SMALL(E10:K10,1)-SMALL(E10:K10,2))*D10</f>
        <v>36</v>
      </c>
      <c r="N10" s="57">
        <f t="shared" si="0"/>
        <v>522.65</v>
      </c>
      <c r="O10" s="57">
        <f t="shared" si="0"/>
        <v>215.7</v>
      </c>
      <c r="P10" s="58"/>
    </row>
    <row r="11" spans="1:16" ht="12.75" outlineLevel="1">
      <c r="A11" s="52">
        <f t="shared" si="1"/>
        <v>1</v>
      </c>
      <c r="B11" s="52">
        <f t="shared" si="1"/>
        <v>1</v>
      </c>
      <c r="C11" s="44" t="str">
        <f>'[1]СТАРТ+'!G7</f>
        <v>201В</v>
      </c>
      <c r="D11" s="53">
        <v>1.8</v>
      </c>
      <c r="E11" s="54">
        <v>7.5</v>
      </c>
      <c r="F11" s="54">
        <v>7</v>
      </c>
      <c r="G11" s="54">
        <v>7</v>
      </c>
      <c r="H11" s="54">
        <v>7.5</v>
      </c>
      <c r="I11" s="54">
        <v>7</v>
      </c>
      <c r="J11" s="54">
        <v>7.5</v>
      </c>
      <c r="K11" s="54">
        <v>7.5</v>
      </c>
      <c r="L11" s="55">
        <f>(SUM(E11:K11)-LARGE(E11:K11,1)-LARGE(E11:K11,2)-SMALL(E11:K11,1)-SMALL(E11:K11,2))</f>
        <v>22</v>
      </c>
      <c r="M11" s="56">
        <f>(SUM(E11:K11)-LARGE(E11:K11,1)-LARGE(E11:K11,2)-SMALL(E11:K11,1)-SMALL(E11:K11,2))*D11</f>
        <v>39.6</v>
      </c>
      <c r="N11" s="57">
        <f t="shared" si="0"/>
        <v>522.65</v>
      </c>
      <c r="O11" s="57">
        <f t="shared" si="0"/>
        <v>215.7</v>
      </c>
      <c r="P11" s="59"/>
    </row>
    <row r="12" spans="1:16" ht="12.75" outlineLevel="1">
      <c r="A12" s="52">
        <f t="shared" si="1"/>
        <v>1</v>
      </c>
      <c r="B12" s="52">
        <f t="shared" si="1"/>
        <v>1</v>
      </c>
      <c r="C12" s="44" t="str">
        <f>'[1]СТАРТ+'!I7</f>
        <v>301В</v>
      </c>
      <c r="D12" s="53">
        <v>1.9</v>
      </c>
      <c r="E12" s="60">
        <v>7.5</v>
      </c>
      <c r="F12" s="54">
        <v>8</v>
      </c>
      <c r="G12" s="54">
        <v>9</v>
      </c>
      <c r="H12" s="54">
        <v>8</v>
      </c>
      <c r="I12" s="54">
        <v>8</v>
      </c>
      <c r="J12" s="54">
        <v>8</v>
      </c>
      <c r="K12" s="54">
        <v>7.5</v>
      </c>
      <c r="L12" s="55">
        <f>(SUM(E12:K12)-LARGE(E12:K12,1)-LARGE(E12:K12,2)-SMALL(E12:K12,1)-SMALL(E12:K12,2))</f>
        <v>24</v>
      </c>
      <c r="M12" s="56">
        <f>(SUM(E12:K12)-LARGE(E12:K12,1)-LARGE(E12:K12,2)-SMALL(E12:K12,1)-SMALL(E12:K12,2))*D12</f>
        <v>45.599999999999994</v>
      </c>
      <c r="N12" s="57">
        <f t="shared" si="0"/>
        <v>522.65</v>
      </c>
      <c r="O12" s="57">
        <f t="shared" si="0"/>
        <v>215.7</v>
      </c>
      <c r="P12" s="59"/>
    </row>
    <row r="13" spans="1:16" ht="12.75" outlineLevel="1">
      <c r="A13" s="52">
        <f t="shared" si="1"/>
        <v>1</v>
      </c>
      <c r="B13" s="52">
        <f t="shared" si="1"/>
        <v>1</v>
      </c>
      <c r="C13" s="44" t="str">
        <f>'[1]СТАРТ+'!K7</f>
        <v>5331Д</v>
      </c>
      <c r="D13" s="53">
        <v>2.1</v>
      </c>
      <c r="E13" s="60">
        <v>7.5</v>
      </c>
      <c r="F13" s="54">
        <v>6.5</v>
      </c>
      <c r="G13" s="54">
        <v>7</v>
      </c>
      <c r="H13" s="54">
        <v>7.5</v>
      </c>
      <c r="I13" s="54">
        <v>7.5</v>
      </c>
      <c r="J13" s="54">
        <v>7.5</v>
      </c>
      <c r="K13" s="54">
        <v>7.5</v>
      </c>
      <c r="L13" s="55">
        <f>(SUM(E13:K13)-LARGE(E13:K13,1)-LARGE(E13:K13,2)-SMALL(E13:K13,1)-SMALL(E13:K13,2))</f>
        <v>22.5</v>
      </c>
      <c r="M13" s="56">
        <f>(SUM(E13:K13)-LARGE(E13:K13,1)-LARGE(E13:K13,2)-SMALL(E13:K13,1)-SMALL(E13:K13,2))*D13</f>
        <v>47.25</v>
      </c>
      <c r="N13" s="57">
        <f t="shared" si="0"/>
        <v>522.65</v>
      </c>
      <c r="O13" s="57">
        <f t="shared" si="0"/>
        <v>215.7</v>
      </c>
      <c r="P13" s="59"/>
    </row>
    <row r="14" spans="1:16" ht="15" outlineLevel="1">
      <c r="A14" s="52">
        <f t="shared" si="1"/>
        <v>1</v>
      </c>
      <c r="B14" s="52">
        <f t="shared" si="1"/>
        <v>1</v>
      </c>
      <c r="C14" s="61" t="s">
        <v>10</v>
      </c>
      <c r="D14" s="62">
        <v>9.5</v>
      </c>
      <c r="E14" s="63"/>
      <c r="F14" s="60"/>
      <c r="G14" s="60"/>
      <c r="H14" s="60"/>
      <c r="I14" s="60"/>
      <c r="J14" s="60"/>
      <c r="K14" s="60"/>
      <c r="L14" s="64" t="s">
        <v>11</v>
      </c>
      <c r="M14" s="65">
        <f>SUM(M9:M13)</f>
        <v>215.7</v>
      </c>
      <c r="N14" s="57">
        <f t="shared" si="0"/>
        <v>522.65</v>
      </c>
      <c r="O14" s="57">
        <f t="shared" si="0"/>
        <v>215.7</v>
      </c>
      <c r="P14" s="59"/>
    </row>
    <row r="15" spans="1:16" ht="12.75" outlineLevel="1">
      <c r="A15" s="52">
        <f t="shared" si="1"/>
        <v>1</v>
      </c>
      <c r="B15" s="52">
        <f t="shared" si="1"/>
        <v>1</v>
      </c>
      <c r="C15" s="66" t="str">
        <f>'[1]СТАРТ+'!C8</f>
        <v>405В</v>
      </c>
      <c r="D15" s="53">
        <v>3</v>
      </c>
      <c r="E15" s="60">
        <v>6</v>
      </c>
      <c r="F15" s="60">
        <v>7</v>
      </c>
      <c r="G15" s="60">
        <v>7</v>
      </c>
      <c r="H15" s="60">
        <v>7</v>
      </c>
      <c r="I15" s="60">
        <v>6.5</v>
      </c>
      <c r="J15" s="60">
        <v>7</v>
      </c>
      <c r="K15" s="60">
        <v>6.5</v>
      </c>
      <c r="L15" s="55">
        <f>(SUM(E15:K15)-LARGE(E15:K15,1)-LARGE(E15:K15,2)-SMALL(E15:K15,1)-SMALL(E15:K15,2))</f>
        <v>20.5</v>
      </c>
      <c r="M15" s="56">
        <f>(SUM(E15:K15)-LARGE(E15:K15,1)-LARGE(E15:K15,2)-SMALL(E15:K15,1)-SMALL(E15:K15,2))*D15</f>
        <v>61.5</v>
      </c>
      <c r="N15" s="57">
        <f t="shared" si="0"/>
        <v>522.65</v>
      </c>
      <c r="O15" s="57">
        <f t="shared" si="0"/>
        <v>215.7</v>
      </c>
      <c r="P15" s="59"/>
    </row>
    <row r="16" spans="1:16" ht="12.75" outlineLevel="1">
      <c r="A16" s="52">
        <f t="shared" si="1"/>
        <v>1</v>
      </c>
      <c r="B16" s="52">
        <f t="shared" si="1"/>
        <v>1</v>
      </c>
      <c r="C16" s="66" t="str">
        <f>'[1]СТАРТ+'!E8</f>
        <v>107В</v>
      </c>
      <c r="D16" s="53">
        <v>3.1</v>
      </c>
      <c r="E16" s="60">
        <v>7</v>
      </c>
      <c r="F16" s="60">
        <v>7</v>
      </c>
      <c r="G16" s="60">
        <v>7.5</v>
      </c>
      <c r="H16" s="60">
        <v>7.5</v>
      </c>
      <c r="I16" s="60">
        <v>7.5</v>
      </c>
      <c r="J16" s="60">
        <v>7</v>
      </c>
      <c r="K16" s="60">
        <v>7.5</v>
      </c>
      <c r="L16" s="55">
        <f>(SUM(E16:K16)-LARGE(E16:K16,1)-LARGE(E16:K16,2)-SMALL(E16:K16,1)-SMALL(E16:K16,2))</f>
        <v>22</v>
      </c>
      <c r="M16" s="56">
        <f>(SUM(E16:K16)-LARGE(E16:K16,1)-LARGE(E16:K16,2)-SMALL(E16:K16,1)-SMALL(E16:K16,2))*D16</f>
        <v>68.2</v>
      </c>
      <c r="N16" s="57">
        <f t="shared" si="0"/>
        <v>522.65</v>
      </c>
      <c r="O16" s="57">
        <f t="shared" si="0"/>
        <v>215.7</v>
      </c>
      <c r="P16" s="59"/>
    </row>
    <row r="17" spans="1:16" ht="12.75" outlineLevel="1">
      <c r="A17" s="52"/>
      <c r="B17" s="52"/>
      <c r="C17" s="66" t="str">
        <f>'[1]СТАРТ+'!G8</f>
        <v>205В</v>
      </c>
      <c r="D17" s="53">
        <v>3</v>
      </c>
      <c r="E17" s="60">
        <v>6.5</v>
      </c>
      <c r="F17" s="60">
        <v>6</v>
      </c>
      <c r="G17" s="60">
        <v>7</v>
      </c>
      <c r="H17" s="60">
        <v>6.5</v>
      </c>
      <c r="I17" s="60">
        <v>6.5</v>
      </c>
      <c r="J17" s="60">
        <v>6.5</v>
      </c>
      <c r="K17" s="60">
        <v>6.5</v>
      </c>
      <c r="L17" s="55">
        <f>(SUM(E17:K17)-LARGE(E17:K17,1)-LARGE(E17:K17,2)-SMALL(E17:K17,1)-SMALL(E17:K17,2))</f>
        <v>19.5</v>
      </c>
      <c r="M17" s="56">
        <f>(SUM(E17:K17)-LARGE(E17:K17,1)-LARGE(E17:K17,2)-SMALL(E17:K17,1)-SMALL(E17:K17,2))*D17</f>
        <v>58.5</v>
      </c>
      <c r="N17" s="57">
        <f t="shared" si="0"/>
        <v>522.65</v>
      </c>
      <c r="O17" s="57">
        <f t="shared" si="0"/>
        <v>215.7</v>
      </c>
      <c r="P17" s="59"/>
    </row>
    <row r="18" spans="1:16" ht="12.75" outlineLevel="1">
      <c r="A18" s="52"/>
      <c r="B18" s="52"/>
      <c r="C18" s="66" t="str">
        <f>'[1]СТАРТ+'!I8</f>
        <v>305В</v>
      </c>
      <c r="D18" s="53">
        <v>3</v>
      </c>
      <c r="E18" s="60">
        <v>5.5</v>
      </c>
      <c r="F18" s="60">
        <v>6</v>
      </c>
      <c r="G18" s="60">
        <v>5.5</v>
      </c>
      <c r="H18" s="60">
        <v>6</v>
      </c>
      <c r="I18" s="60">
        <v>6</v>
      </c>
      <c r="J18" s="60">
        <v>6</v>
      </c>
      <c r="K18" s="60">
        <v>6</v>
      </c>
      <c r="L18" s="55">
        <f>(SUM(E18:K18)-LARGE(E18:K18,1)-LARGE(E18:K18,2)-SMALL(E18:K18,1)-SMALL(E18:K18,2))</f>
        <v>18</v>
      </c>
      <c r="M18" s="56">
        <f>(SUM(E18:K18)-LARGE(E18:K18,1)-LARGE(E18:K18,2)-SMALL(E18:K18,1)-SMALL(E18:K18,2))*D18</f>
        <v>54</v>
      </c>
      <c r="N18" s="57">
        <f t="shared" si="0"/>
        <v>522.65</v>
      </c>
      <c r="O18" s="57">
        <f t="shared" si="0"/>
        <v>215.7</v>
      </c>
      <c r="P18" s="59"/>
    </row>
    <row r="19" spans="1:16" ht="12.75" outlineLevel="1">
      <c r="A19" s="52">
        <f>A16</f>
        <v>1</v>
      </c>
      <c r="B19" s="52">
        <f>B16</f>
        <v>1</v>
      </c>
      <c r="C19" s="66" t="str">
        <f>'[1]СТАРТ+'!K8</f>
        <v>5337Д</v>
      </c>
      <c r="D19" s="53">
        <v>3.5</v>
      </c>
      <c r="E19" s="60">
        <v>6.5</v>
      </c>
      <c r="F19" s="60">
        <v>6</v>
      </c>
      <c r="G19" s="60">
        <v>6</v>
      </c>
      <c r="H19" s="60">
        <v>5</v>
      </c>
      <c r="I19" s="60">
        <v>6</v>
      </c>
      <c r="J19" s="60">
        <v>6.5</v>
      </c>
      <c r="K19" s="60">
        <v>7</v>
      </c>
      <c r="L19" s="55">
        <f>(SUM(E19:K19)-LARGE(E19:K19,1)-LARGE(E19:K19,2)-SMALL(E19:K19,1)-SMALL(E19:K19,2))</f>
        <v>18.5</v>
      </c>
      <c r="M19" s="56">
        <f>(SUM(E19:K19)-LARGE(E19:K19,1)-LARGE(E19:K19,2)-SMALL(E19:K19,1)-SMALL(E19:K19,2))*D19</f>
        <v>64.75</v>
      </c>
      <c r="N19" s="57">
        <f t="shared" si="0"/>
        <v>522.65</v>
      </c>
      <c r="O19" s="57">
        <f t="shared" si="0"/>
        <v>215.7</v>
      </c>
      <c r="P19" s="59"/>
    </row>
    <row r="20" spans="1:16" ht="15" outlineLevel="1">
      <c r="A20" s="52">
        <f t="shared" si="1"/>
        <v>1</v>
      </c>
      <c r="B20" s="52">
        <f>B19</f>
        <v>1</v>
      </c>
      <c r="C20" s="67" t="s">
        <v>12</v>
      </c>
      <c r="D20" s="62">
        <v>15.6</v>
      </c>
      <c r="E20" s="68"/>
      <c r="F20" s="68"/>
      <c r="G20" s="68"/>
      <c r="H20" s="69"/>
      <c r="I20" s="60"/>
      <c r="J20" s="60"/>
      <c r="K20" s="60"/>
      <c r="L20" s="64" t="s">
        <v>13</v>
      </c>
      <c r="M20" s="70">
        <f>SUM(M15:M19)</f>
        <v>306.95</v>
      </c>
      <c r="N20" s="57">
        <f t="shared" si="0"/>
        <v>522.65</v>
      </c>
      <c r="O20" s="57">
        <f t="shared" si="0"/>
        <v>215.7</v>
      </c>
      <c r="P20" s="59"/>
    </row>
    <row r="21" spans="1:16" s="51" customFormat="1" ht="15">
      <c r="A21" s="44">
        <v>2</v>
      </c>
      <c r="B21" s="45">
        <f>'[1]СТАРТ+'!B162</f>
        <v>13</v>
      </c>
      <c r="C21" s="46" t="str">
        <f>'[1]СТАРТ+'!C162</f>
        <v>МОЛЧАНОВ ИЛЬЯ</v>
      </c>
      <c r="D21" s="47"/>
      <c r="E21" s="46"/>
      <c r="F21" s="46"/>
      <c r="G21" s="46">
        <f>'[1]СТАРТ+'!F162</f>
        <v>1997</v>
      </c>
      <c r="H21" s="46" t="str">
        <f>'[1]СТАРТ+'!G162</f>
        <v>МС</v>
      </c>
      <c r="I21" s="46" t="str">
        <f>'[1]СТАРТ+'!H162</f>
        <v>МОСКВА-1, ЮНОСТЬ МОСКВЫ</v>
      </c>
      <c r="J21" s="46"/>
      <c r="K21" s="46"/>
      <c r="L21" s="48"/>
      <c r="M21" s="44"/>
      <c r="N21" s="49">
        <f>SUM(M27+M28+M29+M30+M31+M32)</f>
        <v>509.15000000000003</v>
      </c>
      <c r="O21" s="49">
        <f>M27</f>
        <v>208.35</v>
      </c>
      <c r="P21" s="50" t="str">
        <f>'[1]СТАРТ+'!M162</f>
        <v>НИКОЛАЕВА М.А., СОКОЛОВА Н.Ю.</v>
      </c>
    </row>
    <row r="22" spans="1:16" ht="12.75" outlineLevel="1">
      <c r="A22" s="52"/>
      <c r="B22" s="52">
        <f aca="true" t="shared" si="2" ref="B22:B29">B21</f>
        <v>13</v>
      </c>
      <c r="C22" s="44" t="str">
        <f>'[1]СТАРТ+'!C163</f>
        <v>103В</v>
      </c>
      <c r="D22" s="53">
        <v>1.6</v>
      </c>
      <c r="E22" s="54">
        <v>6.5</v>
      </c>
      <c r="F22" s="54">
        <v>6.5</v>
      </c>
      <c r="G22" s="54">
        <v>6.5</v>
      </c>
      <c r="H22" s="54">
        <v>7</v>
      </c>
      <c r="I22" s="54">
        <v>6.5</v>
      </c>
      <c r="J22" s="54">
        <v>7.5</v>
      </c>
      <c r="K22" s="54">
        <v>6.5</v>
      </c>
      <c r="L22" s="55">
        <f>(SUM(E22:K22)-LARGE(E22:K22,1)-LARGE(E22:K22,2)-SMALL(E22:K22,1)-SMALL(E22:K22,2))</f>
        <v>19.5</v>
      </c>
      <c r="M22" s="56">
        <f>(SUM(E22:K22)-LARGE(E22:K22,1)-LARGE(E22:K22,2)-SMALL(E22:K22,1)-SMALL(E22:K22,2))*D22</f>
        <v>31.200000000000003</v>
      </c>
      <c r="N22" s="57">
        <f aca="true" t="shared" si="3" ref="N22:O33">N21</f>
        <v>509.15000000000003</v>
      </c>
      <c r="O22" s="57">
        <f t="shared" si="3"/>
        <v>208.35</v>
      </c>
      <c r="P22" s="58"/>
    </row>
    <row r="23" spans="1:16" ht="12.75" outlineLevel="1">
      <c r="A23" s="52">
        <f aca="true" t="shared" si="4" ref="A23:A29">A22</f>
        <v>0</v>
      </c>
      <c r="B23" s="52">
        <f t="shared" si="2"/>
        <v>13</v>
      </c>
      <c r="C23" s="44" t="str">
        <f>'[1]СТАРТ+'!E163</f>
        <v>201В</v>
      </c>
      <c r="D23" s="53">
        <v>1.8</v>
      </c>
      <c r="E23" s="54">
        <v>6</v>
      </c>
      <c r="F23" s="54">
        <v>7</v>
      </c>
      <c r="G23" s="54">
        <v>6.5</v>
      </c>
      <c r="H23" s="54">
        <v>7</v>
      </c>
      <c r="I23" s="54">
        <v>7</v>
      </c>
      <c r="J23" s="54">
        <v>7</v>
      </c>
      <c r="K23" s="54">
        <v>7</v>
      </c>
      <c r="L23" s="55">
        <f>(SUM(E23:K23)-LARGE(E23:K23,1)-LARGE(E23:K23,2)-SMALL(E23:K23,1)-SMALL(E23:K23,2))</f>
        <v>21</v>
      </c>
      <c r="M23" s="56">
        <f>(SUM(E23:K23)-LARGE(E23:K23,1)-LARGE(E23:K23,2)-SMALL(E23:K23,1)-SMALL(E23:K23,2))*D23</f>
        <v>37.800000000000004</v>
      </c>
      <c r="N23" s="57">
        <f t="shared" si="3"/>
        <v>509.15000000000003</v>
      </c>
      <c r="O23" s="57">
        <f t="shared" si="3"/>
        <v>208.35</v>
      </c>
      <c r="P23" s="58"/>
    </row>
    <row r="24" spans="1:16" ht="12.75" outlineLevel="1">
      <c r="A24" s="52">
        <f t="shared" si="4"/>
        <v>0</v>
      </c>
      <c r="B24" s="52">
        <f t="shared" si="2"/>
        <v>13</v>
      </c>
      <c r="C24" s="44" t="str">
        <f>'[1]СТАРТ+'!G163</f>
        <v>301В</v>
      </c>
      <c r="D24" s="53">
        <v>1.9</v>
      </c>
      <c r="E24" s="54">
        <v>8</v>
      </c>
      <c r="F24" s="54">
        <v>7.5</v>
      </c>
      <c r="G24" s="54">
        <v>7</v>
      </c>
      <c r="H24" s="54">
        <v>7.5</v>
      </c>
      <c r="I24" s="54">
        <v>7.5</v>
      </c>
      <c r="J24" s="54">
        <v>8</v>
      </c>
      <c r="K24" s="54">
        <v>7.5</v>
      </c>
      <c r="L24" s="55">
        <f>(SUM(E24:K24)-LARGE(E24:K24,1)-LARGE(E24:K24,2)-SMALL(E24:K24,1)-SMALL(E24:K24,2))</f>
        <v>22.5</v>
      </c>
      <c r="M24" s="56">
        <f>(SUM(E24:K24)-LARGE(E24:K24,1)-LARGE(E24:K24,2)-SMALL(E24:K24,1)-SMALL(E24:K24,2))*D24</f>
        <v>42.75</v>
      </c>
      <c r="N24" s="57">
        <f t="shared" si="3"/>
        <v>509.15000000000003</v>
      </c>
      <c r="O24" s="57">
        <f t="shared" si="3"/>
        <v>208.35</v>
      </c>
      <c r="P24" s="59"/>
    </row>
    <row r="25" spans="1:16" ht="12.75" outlineLevel="1">
      <c r="A25" s="52">
        <f t="shared" si="4"/>
        <v>0</v>
      </c>
      <c r="B25" s="52">
        <f t="shared" si="2"/>
        <v>13</v>
      </c>
      <c r="C25" s="44" t="str">
        <f>'[1]СТАРТ+'!I163</f>
        <v>5132Д</v>
      </c>
      <c r="D25" s="53">
        <v>2.1</v>
      </c>
      <c r="E25" s="60">
        <v>8</v>
      </c>
      <c r="F25" s="54">
        <v>7.5</v>
      </c>
      <c r="G25" s="54">
        <v>8</v>
      </c>
      <c r="H25" s="54">
        <v>7.5</v>
      </c>
      <c r="I25" s="54">
        <v>8</v>
      </c>
      <c r="J25" s="54">
        <v>8</v>
      </c>
      <c r="K25" s="54">
        <v>7.5</v>
      </c>
      <c r="L25" s="55">
        <f>(SUM(E25:K25)-LARGE(E25:K25,1)-LARGE(E25:K25,2)-SMALL(E25:K25,1)-SMALL(E25:K25,2))</f>
        <v>23.5</v>
      </c>
      <c r="M25" s="56">
        <f>(SUM(E25:K25)-LARGE(E25:K25,1)-LARGE(E25:K25,2)-SMALL(E25:K25,1)-SMALL(E25:K25,2))*D25</f>
        <v>49.35</v>
      </c>
      <c r="N25" s="57">
        <f t="shared" si="3"/>
        <v>509.15000000000003</v>
      </c>
      <c r="O25" s="57">
        <f t="shared" si="3"/>
        <v>208.35</v>
      </c>
      <c r="P25" s="59"/>
    </row>
    <row r="26" spans="1:16" ht="12.75" outlineLevel="1">
      <c r="A26" s="52">
        <f t="shared" si="4"/>
        <v>0</v>
      </c>
      <c r="B26" s="52">
        <f t="shared" si="2"/>
        <v>13</v>
      </c>
      <c r="C26" s="44" t="str">
        <f>'[1]СТАРТ+'!K163</f>
        <v>403В</v>
      </c>
      <c r="D26" s="53">
        <v>2.1</v>
      </c>
      <c r="E26" s="60">
        <v>7</v>
      </c>
      <c r="F26" s="54">
        <v>7.5</v>
      </c>
      <c r="G26" s="54">
        <v>7.5</v>
      </c>
      <c r="H26" s="54">
        <v>7</v>
      </c>
      <c r="I26" s="54">
        <v>7.5</v>
      </c>
      <c r="J26" s="54">
        <v>7.5</v>
      </c>
      <c r="K26" s="54">
        <v>7.5</v>
      </c>
      <c r="L26" s="55">
        <f>(SUM(E26:K26)-LARGE(E26:K26,1)-LARGE(E26:K26,2)-SMALL(E26:K26,1)-SMALL(E26:K26,2))</f>
        <v>22.5</v>
      </c>
      <c r="M26" s="56">
        <f>(SUM(E26:K26)-LARGE(E26:K26,1)-LARGE(E26:K26,2)-SMALL(E26:K26,1)-SMALL(E26:K26,2))*D26</f>
        <v>47.25</v>
      </c>
      <c r="N26" s="57">
        <f t="shared" si="3"/>
        <v>509.15000000000003</v>
      </c>
      <c r="O26" s="57">
        <f t="shared" si="3"/>
        <v>208.35</v>
      </c>
      <c r="P26" s="59"/>
    </row>
    <row r="27" spans="1:16" ht="15" outlineLevel="1">
      <c r="A27" s="52">
        <f t="shared" si="4"/>
        <v>0</v>
      </c>
      <c r="B27" s="52">
        <f t="shared" si="2"/>
        <v>13</v>
      </c>
      <c r="C27" s="61" t="s">
        <v>10</v>
      </c>
      <c r="D27" s="62">
        <v>9.5</v>
      </c>
      <c r="E27" s="63"/>
      <c r="F27" s="60"/>
      <c r="G27" s="60"/>
      <c r="H27" s="60"/>
      <c r="I27" s="60"/>
      <c r="J27" s="60"/>
      <c r="K27" s="60"/>
      <c r="L27" s="64" t="s">
        <v>11</v>
      </c>
      <c r="M27" s="65">
        <f>SUM(M22:M26)</f>
        <v>208.35</v>
      </c>
      <c r="N27" s="57">
        <f t="shared" si="3"/>
        <v>509.15000000000003</v>
      </c>
      <c r="O27" s="57">
        <f t="shared" si="3"/>
        <v>208.35</v>
      </c>
      <c r="P27" s="59"/>
    </row>
    <row r="28" spans="1:16" ht="12.75" outlineLevel="1">
      <c r="A28" s="52">
        <f t="shared" si="4"/>
        <v>0</v>
      </c>
      <c r="B28" s="52">
        <f t="shared" si="2"/>
        <v>13</v>
      </c>
      <c r="C28" s="66" t="str">
        <f>'[1]СТАРТ+'!C164</f>
        <v>405В</v>
      </c>
      <c r="D28" s="53">
        <v>3</v>
      </c>
      <c r="E28" s="60">
        <v>6.5</v>
      </c>
      <c r="F28" s="60">
        <v>6.5</v>
      </c>
      <c r="G28" s="60">
        <v>7</v>
      </c>
      <c r="H28" s="60">
        <v>6.5</v>
      </c>
      <c r="I28" s="60">
        <v>6.5</v>
      </c>
      <c r="J28" s="60">
        <v>6.5</v>
      </c>
      <c r="K28" s="60">
        <v>6.5</v>
      </c>
      <c r="L28" s="55">
        <f>(SUM(E28:K28)-LARGE(E28:K28,1)-LARGE(E28:K28,2)-SMALL(E28:K28,1)-SMALL(E28:K28,2))</f>
        <v>19.5</v>
      </c>
      <c r="M28" s="56">
        <f>(SUM(E28:K28)-LARGE(E28:K28,1)-LARGE(E28:K28,2)-SMALL(E28:K28,1)-SMALL(E28:K28,2))*D28</f>
        <v>58.5</v>
      </c>
      <c r="N28" s="57">
        <f t="shared" si="3"/>
        <v>509.15000000000003</v>
      </c>
      <c r="O28" s="57">
        <f t="shared" si="3"/>
        <v>208.35</v>
      </c>
      <c r="P28" s="59"/>
    </row>
    <row r="29" spans="1:16" ht="12.75" outlineLevel="1">
      <c r="A29" s="52">
        <f t="shared" si="4"/>
        <v>0</v>
      </c>
      <c r="B29" s="52">
        <f t="shared" si="2"/>
        <v>13</v>
      </c>
      <c r="C29" s="66" t="str">
        <f>'[1]СТАРТ+'!E164</f>
        <v>307С</v>
      </c>
      <c r="D29" s="53">
        <v>3.5</v>
      </c>
      <c r="E29" s="60">
        <v>5.5</v>
      </c>
      <c r="F29" s="60">
        <v>4.5</v>
      </c>
      <c r="G29" s="60">
        <v>5.5</v>
      </c>
      <c r="H29" s="60">
        <v>5.5</v>
      </c>
      <c r="I29" s="60">
        <v>5</v>
      </c>
      <c r="J29" s="60">
        <v>5.5</v>
      </c>
      <c r="K29" s="60">
        <v>5.5</v>
      </c>
      <c r="L29" s="55">
        <f>(SUM(E29:K29)-LARGE(E29:K29,1)-LARGE(E29:K29,2)-SMALL(E29:K29,1)-SMALL(E29:K29,2))</f>
        <v>16.5</v>
      </c>
      <c r="M29" s="56">
        <f>(SUM(E29:K29)-LARGE(E29:K29,1)-LARGE(E29:K29,2)-SMALL(E29:K29,1)-SMALL(E29:K29,2))*D29</f>
        <v>57.75</v>
      </c>
      <c r="N29" s="57">
        <f t="shared" si="3"/>
        <v>509.15000000000003</v>
      </c>
      <c r="O29" s="57">
        <f t="shared" si="3"/>
        <v>208.35</v>
      </c>
      <c r="P29" s="59"/>
    </row>
    <row r="30" spans="1:16" ht="12.75" outlineLevel="1">
      <c r="A30" s="52"/>
      <c r="B30" s="52"/>
      <c r="C30" s="66" t="str">
        <f>'[1]СТАРТ+'!G164</f>
        <v>5154В</v>
      </c>
      <c r="D30" s="53">
        <v>3.4</v>
      </c>
      <c r="E30" s="60">
        <v>5.5</v>
      </c>
      <c r="F30" s="60">
        <v>5</v>
      </c>
      <c r="G30" s="60">
        <v>5.5</v>
      </c>
      <c r="H30" s="60">
        <v>6</v>
      </c>
      <c r="I30" s="60">
        <v>6</v>
      </c>
      <c r="J30" s="60">
        <v>5.5</v>
      </c>
      <c r="K30" s="60">
        <v>6</v>
      </c>
      <c r="L30" s="55">
        <f>(SUM(E30:K30)-LARGE(E30:K30,1)-LARGE(E30:K30,2)-SMALL(E30:K30,1)-SMALL(E30:K30,2))</f>
        <v>17</v>
      </c>
      <c r="M30" s="56">
        <f>(SUM(E30:K30)-LARGE(E30:K30,1)-LARGE(E30:K30,2)-SMALL(E30:K30,1)-SMALL(E30:K30,2))*D30</f>
        <v>57.8</v>
      </c>
      <c r="N30" s="57">
        <f t="shared" si="3"/>
        <v>509.15000000000003</v>
      </c>
      <c r="O30" s="57">
        <f t="shared" si="3"/>
        <v>208.35</v>
      </c>
      <c r="P30" s="59"/>
    </row>
    <row r="31" spans="1:16" ht="12.75" outlineLevel="1">
      <c r="A31" s="52"/>
      <c r="B31" s="52"/>
      <c r="C31" s="66" t="str">
        <f>'[1]СТАРТ+'!I164</f>
        <v>107В</v>
      </c>
      <c r="D31" s="53">
        <v>3.1</v>
      </c>
      <c r="E31" s="60">
        <v>8</v>
      </c>
      <c r="F31" s="60">
        <v>7.5</v>
      </c>
      <c r="G31" s="60">
        <v>7.5</v>
      </c>
      <c r="H31" s="60">
        <v>7.5</v>
      </c>
      <c r="I31" s="60">
        <v>7.5</v>
      </c>
      <c r="J31" s="60">
        <v>7.5</v>
      </c>
      <c r="K31" s="60">
        <v>7</v>
      </c>
      <c r="L31" s="55">
        <f>(SUM(E31:K31)-LARGE(E31:K31,1)-LARGE(E31:K31,2)-SMALL(E31:K31,1)-SMALL(E31:K31,2))</f>
        <v>22.5</v>
      </c>
      <c r="M31" s="56">
        <f>(SUM(E31:K31)-LARGE(E31:K31,1)-LARGE(E31:K31,2)-SMALL(E31:K31,1)-SMALL(E31:K31,2))*D31</f>
        <v>69.75</v>
      </c>
      <c r="N31" s="57">
        <f t="shared" si="3"/>
        <v>509.15000000000003</v>
      </c>
      <c r="O31" s="57">
        <f t="shared" si="3"/>
        <v>208.35</v>
      </c>
      <c r="P31" s="59"/>
    </row>
    <row r="32" spans="1:16" ht="12.75" outlineLevel="1">
      <c r="A32" s="52">
        <f>A29</f>
        <v>0</v>
      </c>
      <c r="B32" s="52">
        <f>B29</f>
        <v>13</v>
      </c>
      <c r="C32" s="66" t="str">
        <f>'[1]СТАРТ+'!K164</f>
        <v>205В</v>
      </c>
      <c r="D32" s="53">
        <v>3</v>
      </c>
      <c r="E32" s="60">
        <v>5.5</v>
      </c>
      <c r="F32" s="60">
        <v>6</v>
      </c>
      <c r="G32" s="60">
        <v>6.5</v>
      </c>
      <c r="H32" s="60">
        <v>6.5</v>
      </c>
      <c r="I32" s="60">
        <v>6.5</v>
      </c>
      <c r="J32" s="60">
        <v>6</v>
      </c>
      <c r="K32" s="60">
        <v>6.5</v>
      </c>
      <c r="L32" s="55">
        <f>(SUM(E32:K32)-LARGE(E32:K32,1)-LARGE(E32:K32,2)-SMALL(E32:K32,1)-SMALL(E32:K32,2))</f>
        <v>19</v>
      </c>
      <c r="M32" s="56">
        <f>(SUM(E32:K32)-LARGE(E32:K32,1)-LARGE(E32:K32,2)-SMALL(E32:K32,1)-SMALL(E32:K32,2))*D32</f>
        <v>57</v>
      </c>
      <c r="N32" s="57">
        <f t="shared" si="3"/>
        <v>509.15000000000003</v>
      </c>
      <c r="O32" s="57">
        <f t="shared" si="3"/>
        <v>208.35</v>
      </c>
      <c r="P32" s="59"/>
    </row>
    <row r="33" spans="1:16" ht="15" outlineLevel="1">
      <c r="A33" s="52">
        <f>A32</f>
        <v>0</v>
      </c>
      <c r="B33" s="52">
        <f>B32</f>
        <v>13</v>
      </c>
      <c r="C33" s="67" t="s">
        <v>12</v>
      </c>
      <c r="D33" s="62">
        <v>16</v>
      </c>
      <c r="E33" s="68"/>
      <c r="F33" s="68"/>
      <c r="G33" s="68"/>
      <c r="H33" s="69"/>
      <c r="I33" s="60"/>
      <c r="J33" s="60"/>
      <c r="K33" s="60"/>
      <c r="L33" s="64" t="s">
        <v>13</v>
      </c>
      <c r="M33" s="70">
        <f>SUM(M28:M32)</f>
        <v>300.8</v>
      </c>
      <c r="N33" s="57">
        <f t="shared" si="3"/>
        <v>509.15000000000003</v>
      </c>
      <c r="O33" s="57">
        <f t="shared" si="3"/>
        <v>208.35</v>
      </c>
      <c r="P33" s="59"/>
    </row>
    <row r="34" spans="1:16" s="51" customFormat="1" ht="15">
      <c r="A34" s="44">
        <v>3</v>
      </c>
      <c r="B34" s="45">
        <f>'[1]СТАРТ+'!B175</f>
        <v>14</v>
      </c>
      <c r="C34" s="46" t="str">
        <f>'[1]СТАРТ+'!C175</f>
        <v>ШЛЕЙХЕР НИКИТА</v>
      </c>
      <c r="D34" s="47"/>
      <c r="E34" s="46"/>
      <c r="F34" s="46"/>
      <c r="G34" s="46">
        <f>'[1]СТАРТ+'!F175</f>
        <v>1998</v>
      </c>
      <c r="H34" s="46" t="str">
        <f>'[1]СТАРТ+'!G175</f>
        <v>МС</v>
      </c>
      <c r="I34" s="46" t="str">
        <f>'[1]СТАРТ+'!H175</f>
        <v>КАЗАНЬ, УОР</v>
      </c>
      <c r="J34" s="46"/>
      <c r="K34" s="46"/>
      <c r="L34" s="48"/>
      <c r="M34" s="44"/>
      <c r="N34" s="49">
        <f>SUM(M40+M41+M42+M43+M44+M45)</f>
        <v>497.75</v>
      </c>
      <c r="O34" s="49">
        <f>M40</f>
        <v>198.45</v>
      </c>
      <c r="P34" s="50" t="str">
        <f>'[1]СТАРТ+'!M175</f>
        <v>МУЯКИН П.Б.</v>
      </c>
    </row>
    <row r="35" spans="1:16" ht="12.75" outlineLevel="1">
      <c r="A35" s="52">
        <f aca="true" t="shared" si="5" ref="A35:B42">A34</f>
        <v>3</v>
      </c>
      <c r="B35" s="52">
        <f t="shared" si="5"/>
        <v>14</v>
      </c>
      <c r="C35" s="44" t="str">
        <f>'[1]СТАРТ+'!C176</f>
        <v>103В</v>
      </c>
      <c r="D35" s="53">
        <v>1.6</v>
      </c>
      <c r="E35" s="54">
        <v>8</v>
      </c>
      <c r="F35" s="54">
        <v>7</v>
      </c>
      <c r="G35" s="54">
        <v>7.5</v>
      </c>
      <c r="H35" s="54">
        <v>8</v>
      </c>
      <c r="I35" s="54">
        <v>7.5</v>
      </c>
      <c r="J35" s="54">
        <v>7.5</v>
      </c>
      <c r="K35" s="54">
        <v>7.5</v>
      </c>
      <c r="L35" s="55">
        <f>(SUM(E35:K35)-LARGE(E35:K35,1)-LARGE(E35:K35,2)-SMALL(E35:K35,1)-SMALL(E35:K35,2))</f>
        <v>22.5</v>
      </c>
      <c r="M35" s="56">
        <f>(SUM(E35:K35)-LARGE(E35:K35,1)-LARGE(E35:K35,2)-SMALL(E35:K35,1)-SMALL(E35:K35,2))*D35</f>
        <v>36</v>
      </c>
      <c r="N35" s="57">
        <f aca="true" t="shared" si="6" ref="N35:O46">N34</f>
        <v>497.75</v>
      </c>
      <c r="O35" s="57">
        <f t="shared" si="6"/>
        <v>198.45</v>
      </c>
      <c r="P35" s="58"/>
    </row>
    <row r="36" spans="1:16" ht="12.75" outlineLevel="1">
      <c r="A36" s="52">
        <f t="shared" si="5"/>
        <v>3</v>
      </c>
      <c r="B36" s="52">
        <f t="shared" si="5"/>
        <v>14</v>
      </c>
      <c r="C36" s="44" t="str">
        <f>'[1]СТАРТ+'!E176</f>
        <v>403В</v>
      </c>
      <c r="D36" s="53">
        <v>2.1</v>
      </c>
      <c r="E36" s="54">
        <v>6.5</v>
      </c>
      <c r="F36" s="54">
        <v>6.5</v>
      </c>
      <c r="G36" s="54">
        <v>5.5</v>
      </c>
      <c r="H36" s="54">
        <v>6.5</v>
      </c>
      <c r="I36" s="54">
        <v>5.5</v>
      </c>
      <c r="J36" s="54">
        <v>6.5</v>
      </c>
      <c r="K36" s="54">
        <v>6</v>
      </c>
      <c r="L36" s="55">
        <f>(SUM(E36:K36)-LARGE(E36:K36,1)-LARGE(E36:K36,2)-SMALL(E36:K36,1)-SMALL(E36:K36,2))</f>
        <v>19</v>
      </c>
      <c r="M36" s="56">
        <f>(SUM(E36:K36)-LARGE(E36:K36,1)-LARGE(E36:K36,2)-SMALL(E36:K36,1)-SMALL(E36:K36,2))*D36</f>
        <v>39.9</v>
      </c>
      <c r="N36" s="57">
        <f t="shared" si="6"/>
        <v>497.75</v>
      </c>
      <c r="O36" s="57">
        <f t="shared" si="6"/>
        <v>198.45</v>
      </c>
      <c r="P36" s="58"/>
    </row>
    <row r="37" spans="1:16" ht="12.75" outlineLevel="1">
      <c r="A37" s="52">
        <f t="shared" si="5"/>
        <v>3</v>
      </c>
      <c r="B37" s="52">
        <f t="shared" si="5"/>
        <v>14</v>
      </c>
      <c r="C37" s="44" t="str">
        <f>'[1]СТАРТ+'!G176</f>
        <v>201В</v>
      </c>
      <c r="D37" s="53">
        <v>1.8</v>
      </c>
      <c r="E37" s="54">
        <v>7</v>
      </c>
      <c r="F37" s="54">
        <v>7</v>
      </c>
      <c r="G37" s="54">
        <v>7</v>
      </c>
      <c r="H37" s="54">
        <v>7</v>
      </c>
      <c r="I37" s="54">
        <v>6</v>
      </c>
      <c r="J37" s="54">
        <v>6</v>
      </c>
      <c r="K37" s="54">
        <v>6</v>
      </c>
      <c r="L37" s="55">
        <f>(SUM(E37:K37)-LARGE(E37:K37,1)-LARGE(E37:K37,2)-SMALL(E37:K37,1)-SMALL(E37:K37,2))</f>
        <v>20</v>
      </c>
      <c r="M37" s="56">
        <f>(SUM(E37:K37)-LARGE(E37:K37,1)-LARGE(E37:K37,2)-SMALL(E37:K37,1)-SMALL(E37:K37,2))*D37</f>
        <v>36</v>
      </c>
      <c r="N37" s="57">
        <f t="shared" si="6"/>
        <v>497.75</v>
      </c>
      <c r="O37" s="57">
        <f t="shared" si="6"/>
        <v>198.45</v>
      </c>
      <c r="P37" s="59"/>
    </row>
    <row r="38" spans="1:16" ht="12.75" outlineLevel="1">
      <c r="A38" s="52">
        <f t="shared" si="5"/>
        <v>3</v>
      </c>
      <c r="B38" s="52">
        <f t="shared" si="5"/>
        <v>14</v>
      </c>
      <c r="C38" s="44" t="str">
        <f>'[1]СТАРТ+'!I176</f>
        <v>301В</v>
      </c>
      <c r="D38" s="53">
        <v>1.9</v>
      </c>
      <c r="E38" s="60">
        <v>8</v>
      </c>
      <c r="F38" s="54">
        <v>8</v>
      </c>
      <c r="G38" s="54">
        <v>8</v>
      </c>
      <c r="H38" s="54">
        <v>7.5</v>
      </c>
      <c r="I38" s="54">
        <v>8</v>
      </c>
      <c r="J38" s="54">
        <v>8</v>
      </c>
      <c r="K38" s="54">
        <v>7.5</v>
      </c>
      <c r="L38" s="55">
        <f>(SUM(E38:K38)-LARGE(E38:K38,1)-LARGE(E38:K38,2)-SMALL(E38:K38,1)-SMALL(E38:K38,2))</f>
        <v>24</v>
      </c>
      <c r="M38" s="56">
        <f>(SUM(E38:K38)-LARGE(E38:K38,1)-LARGE(E38:K38,2)-SMALL(E38:K38,1)-SMALL(E38:K38,2))*D38</f>
        <v>45.599999999999994</v>
      </c>
      <c r="N38" s="57">
        <f t="shared" si="6"/>
        <v>497.75</v>
      </c>
      <c r="O38" s="57">
        <f t="shared" si="6"/>
        <v>198.45</v>
      </c>
      <c r="P38" s="59"/>
    </row>
    <row r="39" spans="1:16" ht="12.75" outlineLevel="1">
      <c r="A39" s="52">
        <f t="shared" si="5"/>
        <v>3</v>
      </c>
      <c r="B39" s="52">
        <f t="shared" si="5"/>
        <v>14</v>
      </c>
      <c r="C39" s="44" t="str">
        <f>'[1]СТАРТ+'!K176</f>
        <v>5132Д</v>
      </c>
      <c r="D39" s="53">
        <v>2.1</v>
      </c>
      <c r="E39" s="60">
        <v>6.5</v>
      </c>
      <c r="F39" s="54">
        <v>6</v>
      </c>
      <c r="G39" s="54">
        <v>6.5</v>
      </c>
      <c r="H39" s="54">
        <v>6.5</v>
      </c>
      <c r="I39" s="54">
        <v>6.5</v>
      </c>
      <c r="J39" s="54">
        <v>6.5</v>
      </c>
      <c r="K39" s="54">
        <v>6.5</v>
      </c>
      <c r="L39" s="55">
        <f>(SUM(E39:K39)-LARGE(E39:K39,1)-LARGE(E39:K39,2)-SMALL(E39:K39,1)-SMALL(E39:K39,2))</f>
        <v>19.5</v>
      </c>
      <c r="M39" s="56">
        <f>(SUM(E39:K39)-LARGE(E39:K39,1)-LARGE(E39:K39,2)-SMALL(E39:K39,1)-SMALL(E39:K39,2))*D39</f>
        <v>40.95</v>
      </c>
      <c r="N39" s="57">
        <f t="shared" si="6"/>
        <v>497.75</v>
      </c>
      <c r="O39" s="57">
        <f t="shared" si="6"/>
        <v>198.45</v>
      </c>
      <c r="P39" s="59"/>
    </row>
    <row r="40" spans="1:16" ht="15" outlineLevel="1">
      <c r="A40" s="52">
        <f t="shared" si="5"/>
        <v>3</v>
      </c>
      <c r="B40" s="52">
        <f t="shared" si="5"/>
        <v>14</v>
      </c>
      <c r="C40" s="61" t="s">
        <v>10</v>
      </c>
      <c r="D40" s="62">
        <v>9.5</v>
      </c>
      <c r="E40" s="63"/>
      <c r="F40" s="60"/>
      <c r="G40" s="60"/>
      <c r="H40" s="60"/>
      <c r="I40" s="60"/>
      <c r="J40" s="60"/>
      <c r="K40" s="60"/>
      <c r="L40" s="64" t="s">
        <v>11</v>
      </c>
      <c r="M40" s="65">
        <f>SUM(M35:M39)</f>
        <v>198.45</v>
      </c>
      <c r="N40" s="57">
        <f t="shared" si="6"/>
        <v>497.75</v>
      </c>
      <c r="O40" s="57">
        <f t="shared" si="6"/>
        <v>198.45</v>
      </c>
      <c r="P40" s="59"/>
    </row>
    <row r="41" spans="1:16" ht="12.75" outlineLevel="1">
      <c r="A41" s="52">
        <f t="shared" si="5"/>
        <v>3</v>
      </c>
      <c r="B41" s="52">
        <f t="shared" si="5"/>
        <v>14</v>
      </c>
      <c r="C41" s="66" t="str">
        <f>'[1]СТАРТ+'!C177</f>
        <v>405С</v>
      </c>
      <c r="D41" s="53">
        <v>2.7</v>
      </c>
      <c r="E41" s="60">
        <v>7</v>
      </c>
      <c r="F41" s="60">
        <v>7.5</v>
      </c>
      <c r="G41" s="60">
        <v>6.5</v>
      </c>
      <c r="H41" s="60">
        <v>7</v>
      </c>
      <c r="I41" s="60">
        <v>7.5</v>
      </c>
      <c r="J41" s="60">
        <v>7.5</v>
      </c>
      <c r="K41" s="60">
        <v>7</v>
      </c>
      <c r="L41" s="55">
        <f>(SUM(E41:K41)-LARGE(E41:K41,1)-LARGE(E41:K41,2)-SMALL(E41:K41,1)-SMALL(E41:K41,2))</f>
        <v>21.5</v>
      </c>
      <c r="M41" s="56">
        <f>(SUM(E41:K41)-LARGE(E41:K41,1)-LARGE(E41:K41,2)-SMALL(E41:K41,1)-SMALL(E41:K41,2))*D41</f>
        <v>58.050000000000004</v>
      </c>
      <c r="N41" s="57">
        <f t="shared" si="6"/>
        <v>497.75</v>
      </c>
      <c r="O41" s="57">
        <f t="shared" si="6"/>
        <v>198.45</v>
      </c>
      <c r="P41" s="59"/>
    </row>
    <row r="42" spans="1:16" ht="12.75" outlineLevel="1">
      <c r="A42" s="52">
        <f t="shared" si="5"/>
        <v>3</v>
      </c>
      <c r="B42" s="52">
        <f t="shared" si="5"/>
        <v>14</v>
      </c>
      <c r="C42" s="66" t="str">
        <f>'[1]СТАРТ+'!E177</f>
        <v>205В</v>
      </c>
      <c r="D42" s="53">
        <v>3</v>
      </c>
      <c r="E42" s="60">
        <v>5</v>
      </c>
      <c r="F42" s="60">
        <v>4.5</v>
      </c>
      <c r="G42" s="60">
        <v>5</v>
      </c>
      <c r="H42" s="60">
        <v>4.5</v>
      </c>
      <c r="I42" s="60">
        <v>5</v>
      </c>
      <c r="J42" s="60">
        <v>4.5</v>
      </c>
      <c r="K42" s="60">
        <v>5</v>
      </c>
      <c r="L42" s="55">
        <f>(SUM(E42:K42)-LARGE(E42:K42,1)-LARGE(E42:K42,2)-SMALL(E42:K42,1)-SMALL(E42:K42,2))</f>
        <v>14.5</v>
      </c>
      <c r="M42" s="56">
        <f>(SUM(E42:K42)-LARGE(E42:K42,1)-LARGE(E42:K42,2)-SMALL(E42:K42,1)-SMALL(E42:K42,2))*D42</f>
        <v>43.5</v>
      </c>
      <c r="N42" s="57">
        <f t="shared" si="6"/>
        <v>497.75</v>
      </c>
      <c r="O42" s="57">
        <f t="shared" si="6"/>
        <v>198.45</v>
      </c>
      <c r="P42" s="59"/>
    </row>
    <row r="43" spans="1:16" ht="12.75" outlineLevel="1">
      <c r="A43" s="52"/>
      <c r="B43" s="52"/>
      <c r="C43" s="66" t="str">
        <f>'[1]СТАРТ+'!G177</f>
        <v>305С</v>
      </c>
      <c r="D43" s="53">
        <v>2.8</v>
      </c>
      <c r="E43" s="60">
        <v>6.5</v>
      </c>
      <c r="F43" s="60">
        <v>7</v>
      </c>
      <c r="G43" s="60">
        <v>6.5</v>
      </c>
      <c r="H43" s="60">
        <v>7</v>
      </c>
      <c r="I43" s="60">
        <v>8</v>
      </c>
      <c r="J43" s="60">
        <v>6.5</v>
      </c>
      <c r="K43" s="60">
        <v>7</v>
      </c>
      <c r="L43" s="55">
        <f>(SUM(E43:K43)-LARGE(E43:K43,1)-LARGE(E43:K43,2)-SMALL(E43:K43,1)-SMALL(E43:K43,2))</f>
        <v>20.5</v>
      </c>
      <c r="M43" s="56">
        <f>(SUM(E43:K43)-LARGE(E43:K43,1)-LARGE(E43:K43,2)-SMALL(E43:K43,1)-SMALL(E43:K43,2))*D43</f>
        <v>57.4</v>
      </c>
      <c r="N43" s="57">
        <f t="shared" si="6"/>
        <v>497.75</v>
      </c>
      <c r="O43" s="57">
        <f t="shared" si="6"/>
        <v>198.45</v>
      </c>
      <c r="P43" s="59"/>
    </row>
    <row r="44" spans="1:16" ht="12.75" outlineLevel="1">
      <c r="A44" s="52"/>
      <c r="B44" s="52"/>
      <c r="C44" s="66" t="str">
        <f>'[1]СТАРТ+'!I177</f>
        <v>5337Д</v>
      </c>
      <c r="D44" s="53">
        <v>3.5</v>
      </c>
      <c r="E44" s="60">
        <v>7.5</v>
      </c>
      <c r="F44" s="60">
        <v>7.5</v>
      </c>
      <c r="G44" s="60">
        <v>7.5</v>
      </c>
      <c r="H44" s="60">
        <v>7.5</v>
      </c>
      <c r="I44" s="60">
        <v>7.5</v>
      </c>
      <c r="J44" s="60">
        <v>7.5</v>
      </c>
      <c r="K44" s="60">
        <v>6.5</v>
      </c>
      <c r="L44" s="55">
        <f>(SUM(E44:K44)-LARGE(E44:K44,1)-LARGE(E44:K44,2)-SMALL(E44:K44,1)-SMALL(E44:K44,2))</f>
        <v>22.5</v>
      </c>
      <c r="M44" s="56">
        <f>(SUM(E44:K44)-LARGE(E44:K44,1)-LARGE(E44:K44,2)-SMALL(E44:K44,1)-SMALL(E44:K44,2))*D44</f>
        <v>78.75</v>
      </c>
      <c r="N44" s="57">
        <f t="shared" si="6"/>
        <v>497.75</v>
      </c>
      <c r="O44" s="57">
        <f t="shared" si="6"/>
        <v>198.45</v>
      </c>
      <c r="P44" s="59"/>
    </row>
    <row r="45" spans="1:16" ht="12.75" outlineLevel="1">
      <c r="A45" s="52">
        <f>A42</f>
        <v>3</v>
      </c>
      <c r="B45" s="52">
        <f>B42</f>
        <v>14</v>
      </c>
      <c r="C45" s="66" t="str">
        <f>'[1]СТАРТ+'!K177</f>
        <v>107С</v>
      </c>
      <c r="D45" s="53">
        <v>2.8</v>
      </c>
      <c r="E45" s="60">
        <v>7.5</v>
      </c>
      <c r="F45" s="60">
        <v>7.5</v>
      </c>
      <c r="G45" s="60">
        <v>7</v>
      </c>
      <c r="H45" s="60">
        <v>7</v>
      </c>
      <c r="I45" s="60">
        <v>7.5</v>
      </c>
      <c r="J45" s="60">
        <v>7.5</v>
      </c>
      <c r="K45" s="60">
        <v>7</v>
      </c>
      <c r="L45" s="55">
        <f>(SUM(E45:K45)-LARGE(E45:K45,1)-LARGE(E45:K45,2)-SMALL(E45:K45,1)-SMALL(E45:K45,2))</f>
        <v>22</v>
      </c>
      <c r="M45" s="56">
        <f>(SUM(E45:K45)-LARGE(E45:K45,1)-LARGE(E45:K45,2)-SMALL(E45:K45,1)-SMALL(E45:K45,2))*D45</f>
        <v>61.599999999999994</v>
      </c>
      <c r="N45" s="57">
        <f t="shared" si="6"/>
        <v>497.75</v>
      </c>
      <c r="O45" s="57">
        <f t="shared" si="6"/>
        <v>198.45</v>
      </c>
      <c r="P45" s="59"/>
    </row>
    <row r="46" spans="1:16" ht="15" outlineLevel="1">
      <c r="A46" s="52">
        <f>A45</f>
        <v>3</v>
      </c>
      <c r="B46" s="52">
        <f>B45</f>
        <v>14</v>
      </c>
      <c r="C46" s="67" t="s">
        <v>12</v>
      </c>
      <c r="D46" s="62">
        <v>14.8</v>
      </c>
      <c r="E46" s="68"/>
      <c r="F46" s="68"/>
      <c r="G46" s="68"/>
      <c r="H46" s="69"/>
      <c r="I46" s="60"/>
      <c r="J46" s="60"/>
      <c r="K46" s="60"/>
      <c r="L46" s="64" t="s">
        <v>13</v>
      </c>
      <c r="M46" s="70">
        <f>SUM(M41:M45)</f>
        <v>299.3</v>
      </c>
      <c r="N46" s="57">
        <f t="shared" si="6"/>
        <v>497.75</v>
      </c>
      <c r="O46" s="57">
        <f t="shared" si="6"/>
        <v>198.45</v>
      </c>
      <c r="P46" s="59"/>
    </row>
    <row r="47" spans="1:16" s="51" customFormat="1" ht="15">
      <c r="A47" s="44">
        <v>4</v>
      </c>
      <c r="B47" s="45">
        <f>'[1]СТАРТ+'!B136</f>
        <v>11</v>
      </c>
      <c r="C47" s="46" t="str">
        <f>'[1]СТАРТ+'!C136</f>
        <v>ШПАНОВ АРТЕМ</v>
      </c>
      <c r="D47" s="47"/>
      <c r="E47" s="46"/>
      <c r="F47" s="46"/>
      <c r="G47" s="46">
        <f>'[1]СТАРТ+'!F136</f>
        <v>1996</v>
      </c>
      <c r="H47" s="46" t="str">
        <f>'[1]СТАРТ+'!G136</f>
        <v>МС</v>
      </c>
      <c r="I47" s="46" t="str">
        <f>'[1]СТАРТ+'!H136</f>
        <v>САРАТОВ СДЮСШОР 11</v>
      </c>
      <c r="J47" s="46"/>
      <c r="K47" s="46"/>
      <c r="L47" s="48"/>
      <c r="M47" s="44"/>
      <c r="N47" s="49">
        <f>SUM(M53+M54+M55+M56+M57+M58)</f>
        <v>482.95</v>
      </c>
      <c r="O47" s="49">
        <f>M53</f>
        <v>202.05</v>
      </c>
      <c r="P47" s="50" t="str">
        <f>'[1]СТАРТ+'!M136</f>
        <v>ЮДИНА Т.Ю., СТОЛБОВ А.Н.</v>
      </c>
    </row>
    <row r="48" spans="1:16" ht="12.75" outlineLevel="1">
      <c r="A48" s="52">
        <f aca="true" t="shared" si="7" ref="A48:B55">A47</f>
        <v>4</v>
      </c>
      <c r="B48" s="52">
        <f t="shared" si="7"/>
        <v>11</v>
      </c>
      <c r="C48" s="44" t="str">
        <f>'[1]СТАРТ+'!C137</f>
        <v>103В</v>
      </c>
      <c r="D48" s="53">
        <v>1.6</v>
      </c>
      <c r="E48" s="54">
        <v>7.5</v>
      </c>
      <c r="F48" s="54">
        <v>7.5</v>
      </c>
      <c r="G48" s="54">
        <v>7.5</v>
      </c>
      <c r="H48" s="54">
        <v>8</v>
      </c>
      <c r="I48" s="54">
        <v>7.5</v>
      </c>
      <c r="J48" s="54">
        <v>8</v>
      </c>
      <c r="K48" s="54">
        <v>8</v>
      </c>
      <c r="L48" s="55">
        <f>(SUM(E48:K48)-LARGE(E48:K48,1)-LARGE(E48:K48,2)-SMALL(E48:K48,1)-SMALL(E48:K48,2))</f>
        <v>23</v>
      </c>
      <c r="M48" s="56">
        <f>(SUM(E48:K48)-LARGE(E48:K48,1)-LARGE(E48:K48,2)-SMALL(E48:K48,1)-SMALL(E48:K48,2))*D48</f>
        <v>36.800000000000004</v>
      </c>
      <c r="N48" s="57">
        <f aca="true" t="shared" si="8" ref="N48:O59">N47</f>
        <v>482.95</v>
      </c>
      <c r="O48" s="57">
        <f t="shared" si="8"/>
        <v>202.05</v>
      </c>
      <c r="P48" s="58"/>
    </row>
    <row r="49" spans="1:16" ht="12.75" outlineLevel="1">
      <c r="A49" s="52">
        <f t="shared" si="7"/>
        <v>4</v>
      </c>
      <c r="B49" s="52">
        <f t="shared" si="7"/>
        <v>11</v>
      </c>
      <c r="C49" s="44" t="str">
        <f>'[1]СТАРТ+'!E137</f>
        <v>403В</v>
      </c>
      <c r="D49" s="53">
        <v>2.1</v>
      </c>
      <c r="E49" s="54">
        <v>7</v>
      </c>
      <c r="F49" s="54">
        <v>7.5</v>
      </c>
      <c r="G49" s="54">
        <v>7.5</v>
      </c>
      <c r="H49" s="54">
        <v>7.5</v>
      </c>
      <c r="I49" s="54">
        <v>7</v>
      </c>
      <c r="J49" s="54">
        <v>7.5</v>
      </c>
      <c r="K49" s="54">
        <v>8</v>
      </c>
      <c r="L49" s="55">
        <f>(SUM(E49:K49)-LARGE(E49:K49,1)-LARGE(E49:K49,2)-SMALL(E49:K49,1)-SMALL(E49:K49,2))</f>
        <v>22.5</v>
      </c>
      <c r="M49" s="56">
        <f>(SUM(E49:K49)-LARGE(E49:K49,1)-LARGE(E49:K49,2)-SMALL(E49:K49,1)-SMALL(E49:K49,2))*D49</f>
        <v>47.25</v>
      </c>
      <c r="N49" s="57">
        <f t="shared" si="8"/>
        <v>482.95</v>
      </c>
      <c r="O49" s="57">
        <f t="shared" si="8"/>
        <v>202.05</v>
      </c>
      <c r="P49" s="58"/>
    </row>
    <row r="50" spans="1:16" ht="12.75" outlineLevel="1">
      <c r="A50" s="52">
        <f t="shared" si="7"/>
        <v>4</v>
      </c>
      <c r="B50" s="52">
        <f t="shared" si="7"/>
        <v>11</v>
      </c>
      <c r="C50" s="44" t="str">
        <f>'[1]СТАРТ+'!G137</f>
        <v>201В</v>
      </c>
      <c r="D50" s="53">
        <v>1.8</v>
      </c>
      <c r="E50" s="54">
        <v>6.5</v>
      </c>
      <c r="F50" s="54">
        <v>7</v>
      </c>
      <c r="G50" s="54">
        <v>7</v>
      </c>
      <c r="H50" s="54">
        <v>7</v>
      </c>
      <c r="I50" s="54">
        <v>7</v>
      </c>
      <c r="J50" s="54">
        <v>7</v>
      </c>
      <c r="K50" s="54">
        <v>7</v>
      </c>
      <c r="L50" s="55">
        <f>(SUM(E50:K50)-LARGE(E50:K50,1)-LARGE(E50:K50,2)-SMALL(E50:K50,1)-SMALL(E50:K50,2))</f>
        <v>21</v>
      </c>
      <c r="M50" s="56">
        <f>(SUM(E50:K50)-LARGE(E50:K50,1)-LARGE(E50:K50,2)-SMALL(E50:K50,1)-SMALL(E50:K50,2))*D50</f>
        <v>37.800000000000004</v>
      </c>
      <c r="N50" s="57">
        <f t="shared" si="8"/>
        <v>482.95</v>
      </c>
      <c r="O50" s="57">
        <f t="shared" si="8"/>
        <v>202.05</v>
      </c>
      <c r="P50" s="59"/>
    </row>
    <row r="51" spans="1:16" ht="12.75" outlineLevel="1">
      <c r="A51" s="52">
        <f t="shared" si="7"/>
        <v>4</v>
      </c>
      <c r="B51" s="52">
        <f t="shared" si="7"/>
        <v>11</v>
      </c>
      <c r="C51" s="44" t="str">
        <f>'[1]СТАРТ+'!I137</f>
        <v>301В</v>
      </c>
      <c r="D51" s="53">
        <v>1.9</v>
      </c>
      <c r="E51" s="60">
        <v>7</v>
      </c>
      <c r="F51" s="54">
        <v>6</v>
      </c>
      <c r="G51" s="54">
        <v>6</v>
      </c>
      <c r="H51" s="54">
        <v>6.5</v>
      </c>
      <c r="I51" s="54">
        <v>6</v>
      </c>
      <c r="J51" s="54">
        <v>6.5</v>
      </c>
      <c r="K51" s="54">
        <v>6.5</v>
      </c>
      <c r="L51" s="55">
        <f>(SUM(E51:K51)-LARGE(E51:K51,1)-LARGE(E51:K51,2)-SMALL(E51:K51,1)-SMALL(E51:K51,2))</f>
        <v>19</v>
      </c>
      <c r="M51" s="56">
        <f>(SUM(E51:K51)-LARGE(E51:K51,1)-LARGE(E51:K51,2)-SMALL(E51:K51,1)-SMALL(E51:K51,2))*D51</f>
        <v>36.1</v>
      </c>
      <c r="N51" s="57">
        <f t="shared" si="8"/>
        <v>482.95</v>
      </c>
      <c r="O51" s="57">
        <f t="shared" si="8"/>
        <v>202.05</v>
      </c>
      <c r="P51" s="59"/>
    </row>
    <row r="52" spans="1:16" ht="12.75" outlineLevel="1">
      <c r="A52" s="52">
        <f t="shared" si="7"/>
        <v>4</v>
      </c>
      <c r="B52" s="52">
        <f t="shared" si="7"/>
        <v>11</v>
      </c>
      <c r="C52" s="44" t="str">
        <f>'[1]СТАРТ+'!K137</f>
        <v>5132Д</v>
      </c>
      <c r="D52" s="53">
        <v>2.1</v>
      </c>
      <c r="E52" s="60">
        <v>7</v>
      </c>
      <c r="F52" s="54">
        <v>7</v>
      </c>
      <c r="G52" s="54">
        <v>7</v>
      </c>
      <c r="H52" s="54">
        <v>7</v>
      </c>
      <c r="I52" s="54">
        <v>6.5</v>
      </c>
      <c r="J52" s="54">
        <v>7.5</v>
      </c>
      <c r="K52" s="54">
        <v>7</v>
      </c>
      <c r="L52" s="55">
        <f>(SUM(E52:K52)-LARGE(E52:K52,1)-LARGE(E52:K52,2)-SMALL(E52:K52,1)-SMALL(E52:K52,2))</f>
        <v>21</v>
      </c>
      <c r="M52" s="56">
        <f>(SUM(E52:K52)-LARGE(E52:K52,1)-LARGE(E52:K52,2)-SMALL(E52:K52,1)-SMALL(E52:K52,2))*D52</f>
        <v>44.1</v>
      </c>
      <c r="N52" s="57">
        <f t="shared" si="8"/>
        <v>482.95</v>
      </c>
      <c r="O52" s="57">
        <f t="shared" si="8"/>
        <v>202.05</v>
      </c>
      <c r="P52" s="59"/>
    </row>
    <row r="53" spans="1:16" ht="15" outlineLevel="1">
      <c r="A53" s="52">
        <f t="shared" si="7"/>
        <v>4</v>
      </c>
      <c r="B53" s="52">
        <f t="shared" si="7"/>
        <v>11</v>
      </c>
      <c r="C53" s="61" t="s">
        <v>10</v>
      </c>
      <c r="D53" s="62">
        <v>9.5</v>
      </c>
      <c r="E53" s="63"/>
      <c r="F53" s="60"/>
      <c r="G53" s="60"/>
      <c r="H53" s="60"/>
      <c r="I53" s="60"/>
      <c r="J53" s="60"/>
      <c r="K53" s="60"/>
      <c r="L53" s="64" t="s">
        <v>11</v>
      </c>
      <c r="M53" s="65">
        <f>SUM(M48:M52)</f>
        <v>202.05</v>
      </c>
      <c r="N53" s="57">
        <f t="shared" si="8"/>
        <v>482.95</v>
      </c>
      <c r="O53" s="57">
        <f t="shared" si="8"/>
        <v>202.05</v>
      </c>
      <c r="P53" s="59"/>
    </row>
    <row r="54" spans="1:16" ht="12.75" outlineLevel="1">
      <c r="A54" s="52">
        <f t="shared" si="7"/>
        <v>4</v>
      </c>
      <c r="B54" s="52">
        <f t="shared" si="7"/>
        <v>11</v>
      </c>
      <c r="C54" s="66" t="str">
        <f>'[1]СТАРТ+'!C138</f>
        <v>405В</v>
      </c>
      <c r="D54" s="53">
        <v>3</v>
      </c>
      <c r="E54" s="60">
        <v>6</v>
      </c>
      <c r="F54" s="60">
        <v>7</v>
      </c>
      <c r="G54" s="60">
        <v>6</v>
      </c>
      <c r="H54" s="60">
        <v>7</v>
      </c>
      <c r="I54" s="60">
        <v>6.5</v>
      </c>
      <c r="J54" s="60">
        <v>6.5</v>
      </c>
      <c r="K54" s="60">
        <v>7</v>
      </c>
      <c r="L54" s="55">
        <f>(SUM(E54:K54)-LARGE(E54:K54,1)-LARGE(E54:K54,2)-SMALL(E54:K54,1)-SMALL(E54:K54,2))</f>
        <v>20</v>
      </c>
      <c r="M54" s="56">
        <f>(SUM(E54:K54)-LARGE(E54:K54,1)-LARGE(E54:K54,2)-SMALL(E54:K54,1)-SMALL(E54:K54,2))*D54</f>
        <v>60</v>
      </c>
      <c r="N54" s="57">
        <f t="shared" si="8"/>
        <v>482.95</v>
      </c>
      <c r="O54" s="57">
        <f t="shared" si="8"/>
        <v>202.05</v>
      </c>
      <c r="P54" s="59"/>
    </row>
    <row r="55" spans="1:16" ht="12.75" outlineLevel="1">
      <c r="A55" s="52">
        <f t="shared" si="7"/>
        <v>4</v>
      </c>
      <c r="B55" s="52">
        <f t="shared" si="7"/>
        <v>11</v>
      </c>
      <c r="C55" s="66" t="str">
        <f>'[1]СТАРТ+'!E138</f>
        <v>107В</v>
      </c>
      <c r="D55" s="53">
        <v>3.1</v>
      </c>
      <c r="E55" s="60">
        <v>5.5</v>
      </c>
      <c r="F55" s="60">
        <v>6.5</v>
      </c>
      <c r="G55" s="60">
        <v>6.5</v>
      </c>
      <c r="H55" s="60">
        <v>6</v>
      </c>
      <c r="I55" s="60">
        <v>6</v>
      </c>
      <c r="J55" s="60">
        <v>6.5</v>
      </c>
      <c r="K55" s="60">
        <v>7</v>
      </c>
      <c r="L55" s="55">
        <f>(SUM(E55:K55)-LARGE(E55:K55,1)-LARGE(E55:K55,2)-SMALL(E55:K55,1)-SMALL(E55:K55,2))</f>
        <v>19</v>
      </c>
      <c r="M55" s="56">
        <f>(SUM(E55:K55)-LARGE(E55:K55,1)-LARGE(E55:K55,2)-SMALL(E55:K55,1)-SMALL(E55:K55,2))*D55</f>
        <v>58.9</v>
      </c>
      <c r="N55" s="57">
        <f t="shared" si="8"/>
        <v>482.95</v>
      </c>
      <c r="O55" s="57">
        <f t="shared" si="8"/>
        <v>202.05</v>
      </c>
      <c r="P55" s="59"/>
    </row>
    <row r="56" spans="1:16" ht="12.75" outlineLevel="1">
      <c r="A56" s="52"/>
      <c r="B56" s="52"/>
      <c r="C56" s="66" t="str">
        <f>'[1]СТАРТ+'!G138</f>
        <v>205В</v>
      </c>
      <c r="D56" s="53">
        <v>3</v>
      </c>
      <c r="E56" s="60">
        <v>4</v>
      </c>
      <c r="F56" s="60">
        <v>4</v>
      </c>
      <c r="G56" s="60">
        <v>5</v>
      </c>
      <c r="H56" s="60">
        <v>5</v>
      </c>
      <c r="I56" s="60">
        <v>4</v>
      </c>
      <c r="J56" s="60">
        <v>4.5</v>
      </c>
      <c r="K56" s="60">
        <v>4.5</v>
      </c>
      <c r="L56" s="55">
        <f>(SUM(E56:K56)-LARGE(E56:K56,1)-LARGE(E56:K56,2)-SMALL(E56:K56,1)-SMALL(E56:K56,2))</f>
        <v>13</v>
      </c>
      <c r="M56" s="56">
        <f>(SUM(E56:K56)-LARGE(E56:K56,1)-LARGE(E56:K56,2)-SMALL(E56:K56,1)-SMALL(E56:K56,2))*D56</f>
        <v>39</v>
      </c>
      <c r="N56" s="57">
        <f t="shared" si="8"/>
        <v>482.95</v>
      </c>
      <c r="O56" s="57">
        <f t="shared" si="8"/>
        <v>202.05</v>
      </c>
      <c r="P56" s="59"/>
    </row>
    <row r="57" spans="1:16" ht="12.75" outlineLevel="1">
      <c r="A57" s="52"/>
      <c r="B57" s="52"/>
      <c r="C57" s="66" t="str">
        <f>'[1]СТАРТ+'!I138</f>
        <v>305В</v>
      </c>
      <c r="D57" s="53">
        <v>3</v>
      </c>
      <c r="E57" s="60">
        <v>7.5</v>
      </c>
      <c r="F57" s="60">
        <v>7</v>
      </c>
      <c r="G57" s="60">
        <v>6.5</v>
      </c>
      <c r="H57" s="60">
        <v>7</v>
      </c>
      <c r="I57" s="60">
        <v>6.5</v>
      </c>
      <c r="J57" s="60">
        <v>7</v>
      </c>
      <c r="K57" s="60">
        <v>7</v>
      </c>
      <c r="L57" s="55">
        <f>(SUM(E57:K57)-LARGE(E57:K57,1)-LARGE(E57:K57,2)-SMALL(E57:K57,1)-SMALL(E57:K57,2))</f>
        <v>21</v>
      </c>
      <c r="M57" s="56">
        <f>(SUM(E57:K57)-LARGE(E57:K57,1)-LARGE(E57:K57,2)-SMALL(E57:K57,1)-SMALL(E57:K57,2))*D57</f>
        <v>63</v>
      </c>
      <c r="N57" s="57">
        <f t="shared" si="8"/>
        <v>482.95</v>
      </c>
      <c r="O57" s="57">
        <f t="shared" si="8"/>
        <v>202.05</v>
      </c>
      <c r="P57" s="59"/>
    </row>
    <row r="58" spans="1:16" ht="12.75" outlineLevel="1">
      <c r="A58" s="52">
        <f>A55</f>
        <v>4</v>
      </c>
      <c r="B58" s="52">
        <f>B55</f>
        <v>11</v>
      </c>
      <c r="C58" s="66" t="str">
        <f>'[1]СТАРТ+'!K138</f>
        <v>5152В</v>
      </c>
      <c r="D58" s="53">
        <v>3</v>
      </c>
      <c r="E58" s="60">
        <v>6.5</v>
      </c>
      <c r="F58" s="60">
        <v>7</v>
      </c>
      <c r="G58" s="60">
        <v>6.5</v>
      </c>
      <c r="H58" s="60">
        <v>7</v>
      </c>
      <c r="I58" s="60">
        <v>7</v>
      </c>
      <c r="J58" s="60">
        <v>6.5</v>
      </c>
      <c r="K58" s="60">
        <v>6.5</v>
      </c>
      <c r="L58" s="55">
        <f>(SUM(E58:K58)-LARGE(E58:K58,1)-LARGE(E58:K58,2)-SMALL(E58:K58,1)-SMALL(E58:K58,2))</f>
        <v>20</v>
      </c>
      <c r="M58" s="56">
        <f>(SUM(E58:K58)-LARGE(E58:K58,1)-LARGE(E58:K58,2)-SMALL(E58:K58,1)-SMALL(E58:K58,2))*D58</f>
        <v>60</v>
      </c>
      <c r="N58" s="57">
        <f t="shared" si="8"/>
        <v>482.95</v>
      </c>
      <c r="O58" s="57">
        <f t="shared" si="8"/>
        <v>202.05</v>
      </c>
      <c r="P58" s="59"/>
    </row>
    <row r="59" spans="1:16" ht="15" outlineLevel="1">
      <c r="A59" s="52">
        <f>A58</f>
        <v>4</v>
      </c>
      <c r="B59" s="52">
        <f>B58</f>
        <v>11</v>
      </c>
      <c r="C59" s="67" t="s">
        <v>12</v>
      </c>
      <c r="D59" s="62">
        <v>15.1</v>
      </c>
      <c r="E59" s="68"/>
      <c r="F59" s="68"/>
      <c r="G59" s="68"/>
      <c r="H59" s="69"/>
      <c r="I59" s="60"/>
      <c r="J59" s="60"/>
      <c r="K59" s="60"/>
      <c r="L59" s="64" t="s">
        <v>13</v>
      </c>
      <c r="M59" s="70">
        <f>SUM(M54:M58)</f>
        <v>280.9</v>
      </c>
      <c r="N59" s="57">
        <f t="shared" si="8"/>
        <v>482.95</v>
      </c>
      <c r="O59" s="57">
        <f t="shared" si="8"/>
        <v>202.05</v>
      </c>
      <c r="P59" s="59"/>
    </row>
    <row r="60" spans="1:16" s="51" customFormat="1" ht="15">
      <c r="A60" s="44">
        <v>5</v>
      </c>
      <c r="B60" s="45">
        <f>'[1]СТАРТ+'!B305</f>
        <v>24</v>
      </c>
      <c r="C60" s="46" t="str">
        <f>'[1]СТАРТ+'!C305</f>
        <v>ФРОЛОВ ВАДИМ</v>
      </c>
      <c r="D60" s="47"/>
      <c r="E60" s="46"/>
      <c r="F60" s="46"/>
      <c r="G60" s="46">
        <f>'[1]СТАРТ+'!F305</f>
        <v>1997</v>
      </c>
      <c r="H60" s="46" t="str">
        <f>'[1]СТАРТ+'!G305</f>
        <v>МС</v>
      </c>
      <c r="I60" s="46" t="str">
        <f>'[1]СТАРТ+'!H305</f>
        <v>САРАТОВ ШВСМ СДЮСШОР 11</v>
      </c>
      <c r="J60" s="46"/>
      <c r="K60" s="46"/>
      <c r="L60" s="48"/>
      <c r="M60" s="44"/>
      <c r="N60" s="49">
        <f>SUM(M66+M67+M68+M69+M70+M71)</f>
        <v>474.7</v>
      </c>
      <c r="O60" s="49">
        <f>M66</f>
        <v>198.45</v>
      </c>
      <c r="P60" s="50" t="str">
        <f>'[1]СТАРТ+'!M305</f>
        <v>АБРОСИМОВА Л.В., СТОЛБОВ А.Н.</v>
      </c>
    </row>
    <row r="61" spans="1:16" ht="12.75" outlineLevel="1">
      <c r="A61" s="52">
        <f aca="true" t="shared" si="9" ref="A61:B68">A60</f>
        <v>5</v>
      </c>
      <c r="B61" s="52">
        <f t="shared" si="9"/>
        <v>24</v>
      </c>
      <c r="C61" s="44" t="str">
        <f>'[1]СТАРТ+'!C306</f>
        <v>103В</v>
      </c>
      <c r="D61" s="53">
        <v>1.6</v>
      </c>
      <c r="E61" s="54">
        <v>7.5</v>
      </c>
      <c r="F61" s="54">
        <v>7</v>
      </c>
      <c r="G61" s="54">
        <v>7</v>
      </c>
      <c r="H61" s="54">
        <v>7</v>
      </c>
      <c r="I61" s="54">
        <v>7</v>
      </c>
      <c r="J61" s="54">
        <v>7</v>
      </c>
      <c r="K61" s="54">
        <v>7</v>
      </c>
      <c r="L61" s="55">
        <f>(SUM(E61:K61)-LARGE(E61:K61,1)-LARGE(E61:K61,2)-SMALL(E61:K61,1)-SMALL(E61:K61,2))</f>
        <v>21</v>
      </c>
      <c r="M61" s="56">
        <f>(SUM(E61:K61)-LARGE(E61:K61,1)-LARGE(E61:K61,2)-SMALL(E61:K61,1)-SMALL(E61:K61,2))*D61</f>
        <v>33.6</v>
      </c>
      <c r="N61" s="57">
        <f aca="true" t="shared" si="10" ref="N61:O72">N60</f>
        <v>474.7</v>
      </c>
      <c r="O61" s="57">
        <f t="shared" si="10"/>
        <v>198.45</v>
      </c>
      <c r="P61" s="58"/>
    </row>
    <row r="62" spans="1:16" ht="12.75" outlineLevel="1">
      <c r="A62" s="52">
        <f t="shared" si="9"/>
        <v>5</v>
      </c>
      <c r="B62" s="52">
        <f t="shared" si="9"/>
        <v>24</v>
      </c>
      <c r="C62" s="44" t="str">
        <f>'[1]СТАРТ+'!E306</f>
        <v>403В</v>
      </c>
      <c r="D62" s="53">
        <v>2.1</v>
      </c>
      <c r="E62" s="54">
        <v>6.5</v>
      </c>
      <c r="F62" s="54">
        <v>6</v>
      </c>
      <c r="G62" s="54">
        <v>6</v>
      </c>
      <c r="H62" s="54">
        <v>6</v>
      </c>
      <c r="I62" s="54">
        <v>6</v>
      </c>
      <c r="J62" s="54">
        <v>5.5</v>
      </c>
      <c r="K62" s="54">
        <v>6.5</v>
      </c>
      <c r="L62" s="55">
        <f>(SUM(E62:K62)-LARGE(E62:K62,1)-LARGE(E62:K62,2)-SMALL(E62:K62,1)-SMALL(E62:K62,2))</f>
        <v>18</v>
      </c>
      <c r="M62" s="56">
        <f>(SUM(E62:K62)-LARGE(E62:K62,1)-LARGE(E62:K62,2)-SMALL(E62:K62,1)-SMALL(E62:K62,2))*D62</f>
        <v>37.800000000000004</v>
      </c>
      <c r="N62" s="57">
        <f t="shared" si="10"/>
        <v>474.7</v>
      </c>
      <c r="O62" s="57">
        <f t="shared" si="10"/>
        <v>198.45</v>
      </c>
      <c r="P62" s="58"/>
    </row>
    <row r="63" spans="1:16" ht="12.75" outlineLevel="1">
      <c r="A63" s="52">
        <f t="shared" si="9"/>
        <v>5</v>
      </c>
      <c r="B63" s="52">
        <f t="shared" si="9"/>
        <v>24</v>
      </c>
      <c r="C63" s="44" t="str">
        <f>'[1]СТАРТ+'!G306</f>
        <v>201В</v>
      </c>
      <c r="D63" s="53">
        <v>1.8</v>
      </c>
      <c r="E63" s="54">
        <v>7.5</v>
      </c>
      <c r="F63" s="54">
        <v>8</v>
      </c>
      <c r="G63" s="54">
        <v>7.5</v>
      </c>
      <c r="H63" s="54">
        <v>7.5</v>
      </c>
      <c r="I63" s="54">
        <v>7.5</v>
      </c>
      <c r="J63" s="54">
        <v>8</v>
      </c>
      <c r="K63" s="54">
        <v>7.5</v>
      </c>
      <c r="L63" s="55">
        <f>(SUM(E63:K63)-LARGE(E63:K63,1)-LARGE(E63:K63,2)-SMALL(E63:K63,1)-SMALL(E63:K63,2))</f>
        <v>22.5</v>
      </c>
      <c r="M63" s="56">
        <f>(SUM(E63:K63)-LARGE(E63:K63,1)-LARGE(E63:K63,2)-SMALL(E63:K63,1)-SMALL(E63:K63,2))*D63</f>
        <v>40.5</v>
      </c>
      <c r="N63" s="57">
        <f t="shared" si="10"/>
        <v>474.7</v>
      </c>
      <c r="O63" s="57">
        <f t="shared" si="10"/>
        <v>198.45</v>
      </c>
      <c r="P63" s="59"/>
    </row>
    <row r="64" spans="1:16" ht="12.75" outlineLevel="1">
      <c r="A64" s="52">
        <f t="shared" si="9"/>
        <v>5</v>
      </c>
      <c r="B64" s="52">
        <f t="shared" si="9"/>
        <v>24</v>
      </c>
      <c r="C64" s="44" t="str">
        <f>'[1]СТАРТ+'!I306</f>
        <v>301В</v>
      </c>
      <c r="D64" s="53">
        <v>1.9</v>
      </c>
      <c r="E64" s="60">
        <v>8</v>
      </c>
      <c r="F64" s="54">
        <v>8</v>
      </c>
      <c r="G64" s="54">
        <v>8.5</v>
      </c>
      <c r="H64" s="54">
        <v>8</v>
      </c>
      <c r="I64" s="54">
        <v>8</v>
      </c>
      <c r="J64" s="54">
        <v>8</v>
      </c>
      <c r="K64" s="54">
        <v>7.5</v>
      </c>
      <c r="L64" s="55">
        <f>(SUM(E64:K64)-LARGE(E64:K64,1)-LARGE(E64:K64,2)-SMALL(E64:K64,1)-SMALL(E64:K64,2))</f>
        <v>24</v>
      </c>
      <c r="M64" s="56">
        <f>(SUM(E64:K64)-LARGE(E64:K64,1)-LARGE(E64:K64,2)-SMALL(E64:K64,1)-SMALL(E64:K64,2))*D64</f>
        <v>45.599999999999994</v>
      </c>
      <c r="N64" s="57">
        <f t="shared" si="10"/>
        <v>474.7</v>
      </c>
      <c r="O64" s="57">
        <f t="shared" si="10"/>
        <v>198.45</v>
      </c>
      <c r="P64" s="59"/>
    </row>
    <row r="65" spans="1:16" ht="12.75" outlineLevel="1">
      <c r="A65" s="52">
        <f t="shared" si="9"/>
        <v>5</v>
      </c>
      <c r="B65" s="52">
        <f t="shared" si="9"/>
        <v>24</v>
      </c>
      <c r="C65" s="44" t="str">
        <f>'[1]СТАРТ+'!K306</f>
        <v>5132Д</v>
      </c>
      <c r="D65" s="53">
        <v>2.1</v>
      </c>
      <c r="E65" s="60">
        <v>6.5</v>
      </c>
      <c r="F65" s="54">
        <v>6.5</v>
      </c>
      <c r="G65" s="54">
        <v>6.5</v>
      </c>
      <c r="H65" s="54">
        <v>6.5</v>
      </c>
      <c r="I65" s="54">
        <v>6</v>
      </c>
      <c r="J65" s="54">
        <v>6</v>
      </c>
      <c r="K65" s="54">
        <v>7</v>
      </c>
      <c r="L65" s="55">
        <f>(SUM(E65:K65)-LARGE(E65:K65,1)-LARGE(E65:K65,2)-SMALL(E65:K65,1)-SMALL(E65:K65,2))</f>
        <v>19.5</v>
      </c>
      <c r="M65" s="56">
        <f>(SUM(E65:K65)-LARGE(E65:K65,1)-LARGE(E65:K65,2)-SMALL(E65:K65,1)-SMALL(E65:K65,2))*D65</f>
        <v>40.95</v>
      </c>
      <c r="N65" s="57">
        <f t="shared" si="10"/>
        <v>474.7</v>
      </c>
      <c r="O65" s="57">
        <f t="shared" si="10"/>
        <v>198.45</v>
      </c>
      <c r="P65" s="59"/>
    </row>
    <row r="66" spans="1:16" ht="15" outlineLevel="1">
      <c r="A66" s="52">
        <f t="shared" si="9"/>
        <v>5</v>
      </c>
      <c r="B66" s="52">
        <f t="shared" si="9"/>
        <v>24</v>
      </c>
      <c r="C66" s="61" t="s">
        <v>10</v>
      </c>
      <c r="D66" s="62">
        <v>9.5</v>
      </c>
      <c r="E66" s="63"/>
      <c r="F66" s="60"/>
      <c r="G66" s="60"/>
      <c r="H66" s="60"/>
      <c r="I66" s="60"/>
      <c r="J66" s="60"/>
      <c r="K66" s="60"/>
      <c r="L66" s="64" t="s">
        <v>11</v>
      </c>
      <c r="M66" s="65">
        <f>SUM(M61:M65)</f>
        <v>198.45</v>
      </c>
      <c r="N66" s="57">
        <f t="shared" si="10"/>
        <v>474.7</v>
      </c>
      <c r="O66" s="57">
        <f t="shared" si="10"/>
        <v>198.45</v>
      </c>
      <c r="P66" s="59"/>
    </row>
    <row r="67" spans="1:16" ht="12.75" outlineLevel="1">
      <c r="A67" s="52">
        <f t="shared" si="9"/>
        <v>5</v>
      </c>
      <c r="B67" s="52">
        <f t="shared" si="9"/>
        <v>24</v>
      </c>
      <c r="C67" s="66" t="str">
        <f>'[1]СТАРТ+'!C307</f>
        <v>405В</v>
      </c>
      <c r="D67" s="53">
        <v>3</v>
      </c>
      <c r="E67" s="60">
        <v>5.5</v>
      </c>
      <c r="F67" s="60">
        <v>6</v>
      </c>
      <c r="G67" s="60">
        <v>5.5</v>
      </c>
      <c r="H67" s="60">
        <v>6</v>
      </c>
      <c r="I67" s="60">
        <v>6</v>
      </c>
      <c r="J67" s="60">
        <v>5.5</v>
      </c>
      <c r="K67" s="60">
        <v>5.5</v>
      </c>
      <c r="L67" s="55">
        <f>(SUM(E67:K67)-LARGE(E67:K67,1)-LARGE(E67:K67,2)-SMALL(E67:K67,1)-SMALL(E67:K67,2))</f>
        <v>17</v>
      </c>
      <c r="M67" s="56">
        <f>(SUM(E67:K67)-LARGE(E67:K67,1)-LARGE(E67:K67,2)-SMALL(E67:K67,1)-SMALL(E67:K67,2))*D67</f>
        <v>51</v>
      </c>
      <c r="N67" s="57">
        <f t="shared" si="10"/>
        <v>474.7</v>
      </c>
      <c r="O67" s="57">
        <f t="shared" si="10"/>
        <v>198.45</v>
      </c>
      <c r="P67" s="59"/>
    </row>
    <row r="68" spans="1:16" ht="12.75" outlineLevel="1">
      <c r="A68" s="52">
        <f t="shared" si="9"/>
        <v>5</v>
      </c>
      <c r="B68" s="52">
        <f t="shared" si="9"/>
        <v>24</v>
      </c>
      <c r="C68" s="66" t="str">
        <f>'[1]СТАРТ+'!E307</f>
        <v>107В</v>
      </c>
      <c r="D68" s="53">
        <v>3.1</v>
      </c>
      <c r="E68" s="60">
        <v>5.5</v>
      </c>
      <c r="F68" s="60">
        <v>6</v>
      </c>
      <c r="G68" s="60">
        <v>6</v>
      </c>
      <c r="H68" s="60">
        <v>5.5</v>
      </c>
      <c r="I68" s="60">
        <v>6</v>
      </c>
      <c r="J68" s="60">
        <v>6</v>
      </c>
      <c r="K68" s="60">
        <v>5.5</v>
      </c>
      <c r="L68" s="55">
        <f>(SUM(E68:K68)-LARGE(E68:K68,1)-LARGE(E68:K68,2)-SMALL(E68:K68,1)-SMALL(E68:K68,2))</f>
        <v>17.5</v>
      </c>
      <c r="M68" s="56">
        <f>(SUM(E68:K68)-LARGE(E68:K68,1)-LARGE(E68:K68,2)-SMALL(E68:K68,1)-SMALL(E68:K68,2))*D68</f>
        <v>54.25</v>
      </c>
      <c r="N68" s="57">
        <f t="shared" si="10"/>
        <v>474.7</v>
      </c>
      <c r="O68" s="57">
        <f t="shared" si="10"/>
        <v>198.45</v>
      </c>
      <c r="P68" s="59"/>
    </row>
    <row r="69" spans="1:16" ht="12.75" outlineLevel="1">
      <c r="A69" s="52"/>
      <c r="B69" s="52"/>
      <c r="C69" s="66" t="str">
        <f>'[1]СТАРТ+'!G307</f>
        <v>205В</v>
      </c>
      <c r="D69" s="53">
        <v>3</v>
      </c>
      <c r="E69" s="60">
        <v>7.5</v>
      </c>
      <c r="F69" s="60">
        <v>7</v>
      </c>
      <c r="G69" s="60">
        <v>7</v>
      </c>
      <c r="H69" s="60">
        <v>7</v>
      </c>
      <c r="I69" s="60">
        <v>7</v>
      </c>
      <c r="J69" s="60">
        <v>6.5</v>
      </c>
      <c r="K69" s="60">
        <v>6.5</v>
      </c>
      <c r="L69" s="55">
        <f>(SUM(E69:K69)-LARGE(E69:K69,1)-LARGE(E69:K69,2)-SMALL(E69:K69,1)-SMALL(E69:K69,2))</f>
        <v>21</v>
      </c>
      <c r="M69" s="56">
        <f>(SUM(E69:K69)-LARGE(E69:K69,1)-LARGE(E69:K69,2)-SMALL(E69:K69,1)-SMALL(E69:K69,2))*D69</f>
        <v>63</v>
      </c>
      <c r="N69" s="57">
        <f t="shared" si="10"/>
        <v>474.7</v>
      </c>
      <c r="O69" s="57">
        <f t="shared" si="10"/>
        <v>198.45</v>
      </c>
      <c r="P69" s="59"/>
    </row>
    <row r="70" spans="1:16" ht="12.75" outlineLevel="1">
      <c r="A70" s="52"/>
      <c r="B70" s="52"/>
      <c r="C70" s="66" t="str">
        <f>'[1]СТАРТ+'!I307</f>
        <v>305В</v>
      </c>
      <c r="D70" s="53">
        <v>3</v>
      </c>
      <c r="E70" s="60">
        <v>5</v>
      </c>
      <c r="F70" s="60">
        <v>6</v>
      </c>
      <c r="G70" s="60">
        <v>5</v>
      </c>
      <c r="H70" s="60">
        <v>5.5</v>
      </c>
      <c r="I70" s="60">
        <v>5.5</v>
      </c>
      <c r="J70" s="60">
        <v>5</v>
      </c>
      <c r="K70" s="60">
        <v>5</v>
      </c>
      <c r="L70" s="55">
        <f>(SUM(E70:K70)-LARGE(E70:K70,1)-LARGE(E70:K70,2)-SMALL(E70:K70,1)-SMALL(E70:K70,2))</f>
        <v>15.5</v>
      </c>
      <c r="M70" s="56">
        <f>(SUM(E70:K70)-LARGE(E70:K70,1)-LARGE(E70:K70,2)-SMALL(E70:K70,1)-SMALL(E70:K70,2))*D70</f>
        <v>46.5</v>
      </c>
      <c r="N70" s="57">
        <f t="shared" si="10"/>
        <v>474.7</v>
      </c>
      <c r="O70" s="57">
        <f t="shared" si="10"/>
        <v>198.45</v>
      </c>
      <c r="P70" s="59"/>
    </row>
    <row r="71" spans="1:16" ht="12.75" outlineLevel="1">
      <c r="A71" s="52">
        <f>A68</f>
        <v>5</v>
      </c>
      <c r="B71" s="52">
        <f>B68</f>
        <v>24</v>
      </c>
      <c r="C71" s="66" t="str">
        <f>'[1]СТАРТ+'!K307</f>
        <v>5152В</v>
      </c>
      <c r="D71" s="53">
        <v>3</v>
      </c>
      <c r="E71" s="60">
        <v>6.5</v>
      </c>
      <c r="F71" s="60">
        <v>7</v>
      </c>
      <c r="G71" s="60">
        <v>6.5</v>
      </c>
      <c r="H71" s="60">
        <v>6.5</v>
      </c>
      <c r="I71" s="60">
        <v>7</v>
      </c>
      <c r="J71" s="60">
        <v>7</v>
      </c>
      <c r="K71" s="60">
        <v>7</v>
      </c>
      <c r="L71" s="55">
        <f>(SUM(E71:K71)-LARGE(E71:K71,1)-LARGE(E71:K71,2)-SMALL(E71:K71,1)-SMALL(E71:K71,2))</f>
        <v>20.5</v>
      </c>
      <c r="M71" s="56">
        <f>(SUM(E71:K71)-LARGE(E71:K71,1)-LARGE(E71:K71,2)-SMALL(E71:K71,1)-SMALL(E71:K71,2))*D71</f>
        <v>61.5</v>
      </c>
      <c r="N71" s="57">
        <f t="shared" si="10"/>
        <v>474.7</v>
      </c>
      <c r="O71" s="57">
        <f t="shared" si="10"/>
        <v>198.45</v>
      </c>
      <c r="P71" s="59"/>
    </row>
    <row r="72" spans="1:16" ht="15" outlineLevel="1">
      <c r="A72" s="52">
        <f>A71</f>
        <v>5</v>
      </c>
      <c r="B72" s="52">
        <f>B71</f>
        <v>24</v>
      </c>
      <c r="C72" s="67" t="s">
        <v>12</v>
      </c>
      <c r="D72" s="62">
        <v>15.1</v>
      </c>
      <c r="E72" s="68"/>
      <c r="F72" s="68"/>
      <c r="G72" s="68"/>
      <c r="H72" s="69"/>
      <c r="I72" s="60"/>
      <c r="J72" s="60"/>
      <c r="K72" s="60"/>
      <c r="L72" s="64" t="s">
        <v>13</v>
      </c>
      <c r="M72" s="70">
        <f>SUM(M67:M71)</f>
        <v>276.25</v>
      </c>
      <c r="N72" s="57">
        <f t="shared" si="10"/>
        <v>474.7</v>
      </c>
      <c r="O72" s="57">
        <f t="shared" si="10"/>
        <v>198.45</v>
      </c>
      <c r="P72" s="59"/>
    </row>
    <row r="73" spans="1:16" s="51" customFormat="1" ht="15">
      <c r="A73" s="44">
        <v>6</v>
      </c>
      <c r="B73" s="45">
        <f>'[1]СТАРТ+'!B331</f>
        <v>26</v>
      </c>
      <c r="C73" s="46" t="str">
        <f>'[1]СТАРТ+'!C331</f>
        <v>НЕКРАСОВ МИХАИЛ</v>
      </c>
      <c r="D73" s="47"/>
      <c r="E73" s="46"/>
      <c r="F73" s="46"/>
      <c r="G73" s="46">
        <f>'[1]СТАРТ+'!F331</f>
        <v>1997</v>
      </c>
      <c r="H73" s="46" t="str">
        <f>'[1]СТАРТ+'!G331</f>
        <v>МС</v>
      </c>
      <c r="I73" s="46" t="str">
        <f>'[1]СТАРТ+'!H331</f>
        <v>СПБ-1 КОР-1</v>
      </c>
      <c r="J73" s="46"/>
      <c r="K73" s="46"/>
      <c r="L73" s="48"/>
      <c r="M73" s="44"/>
      <c r="N73" s="49">
        <f>SUM(M79+M80+M81+M82+M83+M84)</f>
        <v>464.35</v>
      </c>
      <c r="O73" s="49">
        <f>M79</f>
        <v>189.55</v>
      </c>
      <c r="P73" s="50" t="str">
        <f>'[1]СТАРТ+'!M331</f>
        <v>ДАНЮКОВ Р.В.</v>
      </c>
    </row>
    <row r="74" spans="1:16" ht="12.75" outlineLevel="1">
      <c r="A74" s="52">
        <f aca="true" t="shared" si="11" ref="A74:B81">A73</f>
        <v>6</v>
      </c>
      <c r="B74" s="52">
        <f t="shared" si="11"/>
        <v>26</v>
      </c>
      <c r="C74" s="44" t="str">
        <f>'[1]СТАРТ+'!C332</f>
        <v>103В</v>
      </c>
      <c r="D74" s="53">
        <v>1.6</v>
      </c>
      <c r="E74" s="54">
        <v>6.5</v>
      </c>
      <c r="F74" s="54">
        <v>6.5</v>
      </c>
      <c r="G74" s="54">
        <v>6.5</v>
      </c>
      <c r="H74" s="54">
        <v>6.5</v>
      </c>
      <c r="I74" s="54">
        <v>6.5</v>
      </c>
      <c r="J74" s="54">
        <v>6.5</v>
      </c>
      <c r="K74" s="54">
        <v>6.5</v>
      </c>
      <c r="L74" s="55">
        <f>(SUM(E74:K74)-LARGE(E74:K74,1)-LARGE(E74:K74,2)-SMALL(E74:K74,1)-SMALL(E74:K74,2))</f>
        <v>19.5</v>
      </c>
      <c r="M74" s="56">
        <f>(SUM(E74:K74)-LARGE(E74:K74,1)-LARGE(E74:K74,2)-SMALL(E74:K74,1)-SMALL(E74:K74,2))*D74</f>
        <v>31.200000000000003</v>
      </c>
      <c r="N74" s="57">
        <f aca="true" t="shared" si="12" ref="N74:O85">N73</f>
        <v>464.35</v>
      </c>
      <c r="O74" s="57">
        <f t="shared" si="12"/>
        <v>189.55</v>
      </c>
      <c r="P74" s="58"/>
    </row>
    <row r="75" spans="1:16" ht="12.75" outlineLevel="1">
      <c r="A75" s="52">
        <f t="shared" si="11"/>
        <v>6</v>
      </c>
      <c r="B75" s="52">
        <f t="shared" si="11"/>
        <v>26</v>
      </c>
      <c r="C75" s="44" t="str">
        <f>'[1]СТАРТ+'!E332</f>
        <v>403В</v>
      </c>
      <c r="D75" s="53">
        <v>2.1</v>
      </c>
      <c r="E75" s="54">
        <v>6</v>
      </c>
      <c r="F75" s="54">
        <v>6</v>
      </c>
      <c r="G75" s="54">
        <v>5.5</v>
      </c>
      <c r="H75" s="54">
        <v>5.5</v>
      </c>
      <c r="I75" s="54">
        <v>6</v>
      </c>
      <c r="J75" s="54">
        <v>6</v>
      </c>
      <c r="K75" s="54">
        <v>6</v>
      </c>
      <c r="L75" s="55">
        <f>(SUM(E75:K75)-LARGE(E75:K75,1)-LARGE(E75:K75,2)-SMALL(E75:K75,1)-SMALL(E75:K75,2))</f>
        <v>18</v>
      </c>
      <c r="M75" s="56">
        <f>(SUM(E75:K75)-LARGE(E75:K75,1)-LARGE(E75:K75,2)-SMALL(E75:K75,1)-SMALL(E75:K75,2))*D75</f>
        <v>37.800000000000004</v>
      </c>
      <c r="N75" s="57">
        <f t="shared" si="12"/>
        <v>464.35</v>
      </c>
      <c r="O75" s="57">
        <f t="shared" si="12"/>
        <v>189.55</v>
      </c>
      <c r="P75" s="58"/>
    </row>
    <row r="76" spans="1:16" ht="12.75" outlineLevel="1">
      <c r="A76" s="52">
        <f t="shared" si="11"/>
        <v>6</v>
      </c>
      <c r="B76" s="52">
        <f t="shared" si="11"/>
        <v>26</v>
      </c>
      <c r="C76" s="44" t="str">
        <f>'[1]СТАРТ+'!G332</f>
        <v>201В</v>
      </c>
      <c r="D76" s="53">
        <v>1.8</v>
      </c>
      <c r="E76" s="54">
        <v>7</v>
      </c>
      <c r="F76" s="54">
        <v>6.5</v>
      </c>
      <c r="G76" s="54">
        <v>6.5</v>
      </c>
      <c r="H76" s="54">
        <v>7.5</v>
      </c>
      <c r="I76" s="54">
        <v>6.5</v>
      </c>
      <c r="J76" s="54">
        <v>7.5</v>
      </c>
      <c r="K76" s="54">
        <v>7.5</v>
      </c>
      <c r="L76" s="55">
        <f>(SUM(E76:K76)-LARGE(E76:K76,1)-LARGE(E76:K76,2)-SMALL(E76:K76,1)-SMALL(E76:K76,2))</f>
        <v>21</v>
      </c>
      <c r="M76" s="56">
        <f>(SUM(E76:K76)-LARGE(E76:K76,1)-LARGE(E76:K76,2)-SMALL(E76:K76,1)-SMALL(E76:K76,2))*D76</f>
        <v>37.800000000000004</v>
      </c>
      <c r="N76" s="57">
        <f t="shared" si="12"/>
        <v>464.35</v>
      </c>
      <c r="O76" s="57">
        <f t="shared" si="12"/>
        <v>189.55</v>
      </c>
      <c r="P76" s="59"/>
    </row>
    <row r="77" spans="1:16" ht="12.75" outlineLevel="1">
      <c r="A77" s="52">
        <f t="shared" si="11"/>
        <v>6</v>
      </c>
      <c r="B77" s="52">
        <f t="shared" si="11"/>
        <v>26</v>
      </c>
      <c r="C77" s="44" t="str">
        <f>'[1]СТАРТ+'!I332</f>
        <v>301В</v>
      </c>
      <c r="D77" s="53">
        <v>1.9</v>
      </c>
      <c r="E77" s="60">
        <v>7</v>
      </c>
      <c r="F77" s="54">
        <v>7.5</v>
      </c>
      <c r="G77" s="54">
        <v>8</v>
      </c>
      <c r="H77" s="54">
        <v>7</v>
      </c>
      <c r="I77" s="54">
        <v>7.5</v>
      </c>
      <c r="J77" s="54">
        <v>7</v>
      </c>
      <c r="K77" s="54">
        <v>7.5</v>
      </c>
      <c r="L77" s="55">
        <f>(SUM(E77:K77)-LARGE(E77:K77,1)-LARGE(E77:K77,2)-SMALL(E77:K77,1)-SMALL(E77:K77,2))</f>
        <v>22</v>
      </c>
      <c r="M77" s="56">
        <f>(SUM(E77:K77)-LARGE(E77:K77,1)-LARGE(E77:K77,2)-SMALL(E77:K77,1)-SMALL(E77:K77,2))*D77</f>
        <v>41.8</v>
      </c>
      <c r="N77" s="57">
        <f t="shared" si="12"/>
        <v>464.35</v>
      </c>
      <c r="O77" s="57">
        <f t="shared" si="12"/>
        <v>189.55</v>
      </c>
      <c r="P77" s="59"/>
    </row>
    <row r="78" spans="1:16" ht="12.75" outlineLevel="1">
      <c r="A78" s="52">
        <f t="shared" si="11"/>
        <v>6</v>
      </c>
      <c r="B78" s="52">
        <f t="shared" si="11"/>
        <v>26</v>
      </c>
      <c r="C78" s="44" t="str">
        <f>'[1]СТАРТ+'!K332</f>
        <v>5132Д</v>
      </c>
      <c r="D78" s="53">
        <v>2.1</v>
      </c>
      <c r="E78" s="60">
        <v>6.5</v>
      </c>
      <c r="F78" s="54">
        <v>6.5</v>
      </c>
      <c r="G78" s="54">
        <v>6.5</v>
      </c>
      <c r="H78" s="54">
        <v>6.5</v>
      </c>
      <c r="I78" s="54">
        <v>6.5</v>
      </c>
      <c r="J78" s="54">
        <v>6.5</v>
      </c>
      <c r="K78" s="54">
        <v>6</v>
      </c>
      <c r="L78" s="55">
        <f>(SUM(E78:K78)-LARGE(E78:K78,1)-LARGE(E78:K78,2)-SMALL(E78:K78,1)-SMALL(E78:K78,2))</f>
        <v>19.5</v>
      </c>
      <c r="M78" s="56">
        <f>(SUM(E78:K78)-LARGE(E78:K78,1)-LARGE(E78:K78,2)-SMALL(E78:K78,1)-SMALL(E78:K78,2))*D78</f>
        <v>40.95</v>
      </c>
      <c r="N78" s="57">
        <f t="shared" si="12"/>
        <v>464.35</v>
      </c>
      <c r="O78" s="57">
        <f t="shared" si="12"/>
        <v>189.55</v>
      </c>
      <c r="P78" s="59"/>
    </row>
    <row r="79" spans="1:16" ht="15" outlineLevel="1">
      <c r="A79" s="52">
        <f t="shared" si="11"/>
        <v>6</v>
      </c>
      <c r="B79" s="52">
        <f t="shared" si="11"/>
        <v>26</v>
      </c>
      <c r="C79" s="61" t="s">
        <v>10</v>
      </c>
      <c r="D79" s="62">
        <v>9.5</v>
      </c>
      <c r="E79" s="63"/>
      <c r="F79" s="60"/>
      <c r="G79" s="60"/>
      <c r="H79" s="60"/>
      <c r="I79" s="60"/>
      <c r="J79" s="60"/>
      <c r="K79" s="60"/>
      <c r="L79" s="64" t="s">
        <v>11</v>
      </c>
      <c r="M79" s="65">
        <f>SUM(M74:M78)</f>
        <v>189.55</v>
      </c>
      <c r="N79" s="57">
        <f t="shared" si="12"/>
        <v>464.35</v>
      </c>
      <c r="O79" s="57">
        <f t="shared" si="12"/>
        <v>189.55</v>
      </c>
      <c r="P79" s="59"/>
    </row>
    <row r="80" spans="1:16" ht="12.75" outlineLevel="1">
      <c r="A80" s="52">
        <f t="shared" si="11"/>
        <v>6</v>
      </c>
      <c r="B80" s="52">
        <f t="shared" si="11"/>
        <v>26</v>
      </c>
      <c r="C80" s="66" t="str">
        <f>'[1]СТАРТ+'!C333</f>
        <v>205В</v>
      </c>
      <c r="D80" s="53">
        <v>3</v>
      </c>
      <c r="E80" s="60">
        <v>6</v>
      </c>
      <c r="F80" s="60">
        <v>6</v>
      </c>
      <c r="G80" s="60">
        <v>6</v>
      </c>
      <c r="H80" s="60">
        <v>5.5</v>
      </c>
      <c r="I80" s="60">
        <v>6</v>
      </c>
      <c r="J80" s="60">
        <v>6</v>
      </c>
      <c r="K80" s="60">
        <v>5.5</v>
      </c>
      <c r="L80" s="55">
        <f>(SUM(E80:K80)-LARGE(E80:K80,1)-LARGE(E80:K80,2)-SMALL(E80:K80,1)-SMALL(E80:K80,2))</f>
        <v>18</v>
      </c>
      <c r="M80" s="56">
        <f>(SUM(E80:K80)-LARGE(E80:K80,1)-LARGE(E80:K80,2)-SMALL(E80:K80,1)-SMALL(E80:K80,2))*D80</f>
        <v>54</v>
      </c>
      <c r="N80" s="57">
        <f t="shared" si="12"/>
        <v>464.35</v>
      </c>
      <c r="O80" s="57">
        <f t="shared" si="12"/>
        <v>189.55</v>
      </c>
      <c r="P80" s="59"/>
    </row>
    <row r="81" spans="1:16" ht="12.75" outlineLevel="1">
      <c r="A81" s="52">
        <f t="shared" si="11"/>
        <v>6</v>
      </c>
      <c r="B81" s="52">
        <f t="shared" si="11"/>
        <v>26</v>
      </c>
      <c r="C81" s="66" t="str">
        <f>'[1]СТАРТ+'!E333</f>
        <v>305В</v>
      </c>
      <c r="D81" s="53">
        <v>3</v>
      </c>
      <c r="E81" s="60">
        <v>6</v>
      </c>
      <c r="F81" s="60">
        <v>5.5</v>
      </c>
      <c r="G81" s="60">
        <v>5.5</v>
      </c>
      <c r="H81" s="60">
        <v>5.5</v>
      </c>
      <c r="I81" s="60">
        <v>5.5</v>
      </c>
      <c r="J81" s="60">
        <v>6</v>
      </c>
      <c r="K81" s="60">
        <v>6</v>
      </c>
      <c r="L81" s="55">
        <f>(SUM(E81:K81)-LARGE(E81:K81,1)-LARGE(E81:K81,2)-SMALL(E81:K81,1)-SMALL(E81:K81,2))</f>
        <v>17</v>
      </c>
      <c r="M81" s="56">
        <f>(SUM(E81:K81)-LARGE(E81:K81,1)-LARGE(E81:K81,2)-SMALL(E81:K81,1)-SMALL(E81:K81,2))*D81</f>
        <v>51</v>
      </c>
      <c r="N81" s="57">
        <f t="shared" si="12"/>
        <v>464.35</v>
      </c>
      <c r="O81" s="57">
        <f t="shared" si="12"/>
        <v>189.55</v>
      </c>
      <c r="P81" s="59"/>
    </row>
    <row r="82" spans="1:16" ht="12.75" outlineLevel="1">
      <c r="A82" s="52"/>
      <c r="B82" s="52"/>
      <c r="C82" s="66" t="str">
        <f>'[1]СТАРТ+'!G333</f>
        <v>107В</v>
      </c>
      <c r="D82" s="53">
        <v>3.1</v>
      </c>
      <c r="E82" s="60">
        <v>6</v>
      </c>
      <c r="F82" s="60">
        <v>6</v>
      </c>
      <c r="G82" s="60">
        <v>6</v>
      </c>
      <c r="H82" s="60">
        <v>6</v>
      </c>
      <c r="I82" s="60">
        <v>6</v>
      </c>
      <c r="J82" s="60">
        <v>6</v>
      </c>
      <c r="K82" s="60">
        <v>6</v>
      </c>
      <c r="L82" s="55">
        <f>(SUM(E82:K82)-LARGE(E82:K82,1)-LARGE(E82:K82,2)-SMALL(E82:K82,1)-SMALL(E82:K82,2))</f>
        <v>18</v>
      </c>
      <c r="M82" s="56">
        <f>(SUM(E82:K82)-LARGE(E82:K82,1)-LARGE(E82:K82,2)-SMALL(E82:K82,1)-SMALL(E82:K82,2))*D82</f>
        <v>55.800000000000004</v>
      </c>
      <c r="N82" s="57">
        <f t="shared" si="12"/>
        <v>464.35</v>
      </c>
      <c r="O82" s="57">
        <f t="shared" si="12"/>
        <v>189.55</v>
      </c>
      <c r="P82" s="59"/>
    </row>
    <row r="83" spans="1:16" ht="12.75" outlineLevel="1">
      <c r="A83" s="52"/>
      <c r="B83" s="52"/>
      <c r="C83" s="66" t="str">
        <f>'[1]СТАРТ+'!I333</f>
        <v>5152В</v>
      </c>
      <c r="D83" s="53">
        <v>3</v>
      </c>
      <c r="E83" s="60">
        <v>6.5</v>
      </c>
      <c r="F83" s="60">
        <v>7</v>
      </c>
      <c r="G83" s="60">
        <v>6.5</v>
      </c>
      <c r="H83" s="60">
        <v>6.5</v>
      </c>
      <c r="I83" s="60">
        <v>7</v>
      </c>
      <c r="J83" s="60">
        <v>7</v>
      </c>
      <c r="K83" s="60">
        <v>6.5</v>
      </c>
      <c r="L83" s="55">
        <f>(SUM(E83:K83)-LARGE(E83:K83,1)-LARGE(E83:K83,2)-SMALL(E83:K83,1)-SMALL(E83:K83,2))</f>
        <v>20</v>
      </c>
      <c r="M83" s="56">
        <f>(SUM(E83:K83)-LARGE(E83:K83,1)-LARGE(E83:K83,2)-SMALL(E83:K83,1)-SMALL(E83:K83,2))*D83</f>
        <v>60</v>
      </c>
      <c r="N83" s="57">
        <f t="shared" si="12"/>
        <v>464.35</v>
      </c>
      <c r="O83" s="57">
        <f t="shared" si="12"/>
        <v>189.55</v>
      </c>
      <c r="P83" s="59"/>
    </row>
    <row r="84" spans="1:16" ht="12.75" outlineLevel="1">
      <c r="A84" s="52">
        <f>A81</f>
        <v>6</v>
      </c>
      <c r="B84" s="52">
        <f>B81</f>
        <v>26</v>
      </c>
      <c r="C84" s="66" t="str">
        <f>'[1]СТАРТ+'!K333</f>
        <v>405В</v>
      </c>
      <c r="D84" s="53">
        <v>3</v>
      </c>
      <c r="E84" s="60">
        <v>6</v>
      </c>
      <c r="F84" s="60">
        <v>6</v>
      </c>
      <c r="G84" s="60">
        <v>6.5</v>
      </c>
      <c r="H84" s="60">
        <v>6</v>
      </c>
      <c r="I84" s="60">
        <v>6</v>
      </c>
      <c r="J84" s="60">
        <v>6</v>
      </c>
      <c r="K84" s="60">
        <v>6</v>
      </c>
      <c r="L84" s="55">
        <f>(SUM(E84:K84)-LARGE(E84:K84,1)-LARGE(E84:K84,2)-SMALL(E84:K84,1)-SMALL(E84:K84,2))</f>
        <v>18</v>
      </c>
      <c r="M84" s="56">
        <f>(SUM(E84:K84)-LARGE(E84:K84,1)-LARGE(E84:K84,2)-SMALL(E84:K84,1)-SMALL(E84:K84,2))*D84</f>
        <v>54</v>
      </c>
      <c r="N84" s="57">
        <f t="shared" si="12"/>
        <v>464.35</v>
      </c>
      <c r="O84" s="57">
        <f t="shared" si="12"/>
        <v>189.55</v>
      </c>
      <c r="P84" s="59"/>
    </row>
    <row r="85" spans="1:16" ht="15" outlineLevel="1">
      <c r="A85" s="52">
        <f>A84</f>
        <v>6</v>
      </c>
      <c r="B85" s="52">
        <f>B84</f>
        <v>26</v>
      </c>
      <c r="C85" s="67" t="s">
        <v>12</v>
      </c>
      <c r="D85" s="62">
        <v>15.1</v>
      </c>
      <c r="E85" s="68"/>
      <c r="F85" s="68"/>
      <c r="G85" s="68"/>
      <c r="H85" s="69"/>
      <c r="I85" s="60"/>
      <c r="J85" s="60"/>
      <c r="K85" s="60"/>
      <c r="L85" s="64" t="s">
        <v>13</v>
      </c>
      <c r="M85" s="70">
        <f>SUM(M80:M84)</f>
        <v>274.8</v>
      </c>
      <c r="N85" s="57">
        <f t="shared" si="12"/>
        <v>464.35</v>
      </c>
      <c r="O85" s="57">
        <f t="shared" si="12"/>
        <v>189.55</v>
      </c>
      <c r="P85" s="59"/>
    </row>
    <row r="86" spans="1:16" s="51" customFormat="1" ht="15">
      <c r="A86" s="44">
        <v>7</v>
      </c>
      <c r="B86" s="45">
        <f>'[1]СТАРТ+'!B253</f>
        <v>20</v>
      </c>
      <c r="C86" s="46" t="str">
        <f>'[1]СТАРТ+'!C253</f>
        <v>ГЮЛЕВ МАГОМЕД</v>
      </c>
      <c r="D86" s="47"/>
      <c r="E86" s="46"/>
      <c r="F86" s="46"/>
      <c r="G86" s="46">
        <f>'[1]СТАРТ+'!F253</f>
        <v>1997</v>
      </c>
      <c r="H86" s="46" t="str">
        <f>'[1]СТАРТ+'!G253</f>
        <v>МС</v>
      </c>
      <c r="I86" s="46" t="str">
        <f>'[1]СТАРТ+'!H253</f>
        <v>ПЕНЗА ПОСДЮСШОР ШВСМ</v>
      </c>
      <c r="J86" s="46"/>
      <c r="K86" s="46"/>
      <c r="L86" s="48"/>
      <c r="M86" s="44"/>
      <c r="N86" s="49">
        <f>SUM(M92+M93+M94+M95+M96+M97)</f>
        <v>462.2</v>
      </c>
      <c r="O86" s="49">
        <f>M92</f>
        <v>207.7</v>
      </c>
      <c r="P86" s="50" t="str">
        <f>'[1]СТАРТ+'!M253</f>
        <v>КУЛЕМИН О.В., ЛУКАШ Т.Г.</v>
      </c>
    </row>
    <row r="87" spans="1:16" ht="12.75" outlineLevel="1">
      <c r="A87" s="52">
        <f aca="true" t="shared" si="13" ref="A87:B94">A86</f>
        <v>7</v>
      </c>
      <c r="B87" s="52">
        <f t="shared" si="13"/>
        <v>20</v>
      </c>
      <c r="C87" s="44" t="str">
        <f>'[1]СТАРТ+'!C254</f>
        <v>103В</v>
      </c>
      <c r="D87" s="53">
        <v>1.6</v>
      </c>
      <c r="E87" s="54">
        <v>7</v>
      </c>
      <c r="F87" s="54">
        <v>6.5</v>
      </c>
      <c r="G87" s="54">
        <v>6.5</v>
      </c>
      <c r="H87" s="54">
        <v>7</v>
      </c>
      <c r="I87" s="54">
        <v>6.5</v>
      </c>
      <c r="J87" s="54">
        <v>6.5</v>
      </c>
      <c r="K87" s="54">
        <v>7</v>
      </c>
      <c r="L87" s="55">
        <f>(SUM(E87:K87)-LARGE(E87:K87,1)-LARGE(E87:K87,2)-SMALL(E87:K87,1)-SMALL(E87:K87,2))</f>
        <v>20</v>
      </c>
      <c r="M87" s="56">
        <f>(SUM(E87:K87)-LARGE(E87:K87,1)-LARGE(E87:K87,2)-SMALL(E87:K87,1)-SMALL(E87:K87,2))*D87</f>
        <v>32</v>
      </c>
      <c r="N87" s="57">
        <f aca="true" t="shared" si="14" ref="N87:O98">N86</f>
        <v>462.2</v>
      </c>
      <c r="O87" s="57">
        <f t="shared" si="14"/>
        <v>207.7</v>
      </c>
      <c r="P87" s="58"/>
    </row>
    <row r="88" spans="1:16" ht="12.75" outlineLevel="1">
      <c r="A88" s="52">
        <f t="shared" si="13"/>
        <v>7</v>
      </c>
      <c r="B88" s="52">
        <f t="shared" si="13"/>
        <v>20</v>
      </c>
      <c r="C88" s="44" t="str">
        <f>'[1]СТАРТ+'!E254</f>
        <v>201В</v>
      </c>
      <c r="D88" s="53">
        <v>1.8</v>
      </c>
      <c r="E88" s="54">
        <v>7</v>
      </c>
      <c r="F88" s="54">
        <v>7.5</v>
      </c>
      <c r="G88" s="54">
        <v>8</v>
      </c>
      <c r="H88" s="54">
        <v>8</v>
      </c>
      <c r="I88" s="54">
        <v>8</v>
      </c>
      <c r="J88" s="54">
        <v>7.5</v>
      </c>
      <c r="K88" s="54">
        <v>7.5</v>
      </c>
      <c r="L88" s="55">
        <f>(SUM(E88:K88)-LARGE(E88:K88,1)-LARGE(E88:K88,2)-SMALL(E88:K88,1)-SMALL(E88:K88,2))</f>
        <v>23</v>
      </c>
      <c r="M88" s="56">
        <f>(SUM(E88:K88)-LARGE(E88:K88,1)-LARGE(E88:K88,2)-SMALL(E88:K88,1)-SMALL(E88:K88,2))*D88</f>
        <v>41.4</v>
      </c>
      <c r="N88" s="57">
        <f t="shared" si="14"/>
        <v>462.2</v>
      </c>
      <c r="O88" s="57">
        <f t="shared" si="14"/>
        <v>207.7</v>
      </c>
      <c r="P88" s="58"/>
    </row>
    <row r="89" spans="1:16" ht="12.75" outlineLevel="1">
      <c r="A89" s="52">
        <f t="shared" si="13"/>
        <v>7</v>
      </c>
      <c r="B89" s="52">
        <f t="shared" si="13"/>
        <v>20</v>
      </c>
      <c r="C89" s="44" t="str">
        <f>'[1]СТАРТ+'!G254</f>
        <v>301В</v>
      </c>
      <c r="D89" s="53">
        <v>1.9</v>
      </c>
      <c r="E89" s="54">
        <v>8</v>
      </c>
      <c r="F89" s="54">
        <v>7</v>
      </c>
      <c r="G89" s="54">
        <v>7.5</v>
      </c>
      <c r="H89" s="54">
        <v>7.5</v>
      </c>
      <c r="I89" s="54">
        <v>7</v>
      </c>
      <c r="J89" s="54">
        <v>7</v>
      </c>
      <c r="K89" s="54">
        <v>7</v>
      </c>
      <c r="L89" s="55">
        <f>(SUM(E89:K89)-LARGE(E89:K89,1)-LARGE(E89:K89,2)-SMALL(E89:K89,1)-SMALL(E89:K89,2))</f>
        <v>21.5</v>
      </c>
      <c r="M89" s="56">
        <f>(SUM(E89:K89)-LARGE(E89:K89,1)-LARGE(E89:K89,2)-SMALL(E89:K89,1)-SMALL(E89:K89,2))*D89</f>
        <v>40.85</v>
      </c>
      <c r="N89" s="57">
        <f t="shared" si="14"/>
        <v>462.2</v>
      </c>
      <c r="O89" s="57">
        <f t="shared" si="14"/>
        <v>207.7</v>
      </c>
      <c r="P89" s="59"/>
    </row>
    <row r="90" spans="1:16" ht="12.75" outlineLevel="1">
      <c r="A90" s="52">
        <f t="shared" si="13"/>
        <v>7</v>
      </c>
      <c r="B90" s="52">
        <f t="shared" si="13"/>
        <v>20</v>
      </c>
      <c r="C90" s="44" t="str">
        <f>'[1]СТАРТ+'!I254</f>
        <v>403В</v>
      </c>
      <c r="D90" s="53">
        <v>2.1</v>
      </c>
      <c r="E90" s="60">
        <v>7.5</v>
      </c>
      <c r="F90" s="54">
        <v>7.5</v>
      </c>
      <c r="G90" s="54">
        <v>7.5</v>
      </c>
      <c r="H90" s="54">
        <v>7</v>
      </c>
      <c r="I90" s="54">
        <v>6.5</v>
      </c>
      <c r="J90" s="54">
        <v>7</v>
      </c>
      <c r="K90" s="54">
        <v>7.5</v>
      </c>
      <c r="L90" s="55">
        <f>(SUM(E90:K90)-LARGE(E90:K90,1)-LARGE(E90:K90,2)-SMALL(E90:K90,1)-SMALL(E90:K90,2))</f>
        <v>22</v>
      </c>
      <c r="M90" s="56">
        <f>(SUM(E90:K90)-LARGE(E90:K90,1)-LARGE(E90:K90,2)-SMALL(E90:K90,1)-SMALL(E90:K90,2))*D90</f>
        <v>46.2</v>
      </c>
      <c r="N90" s="57">
        <f t="shared" si="14"/>
        <v>462.2</v>
      </c>
      <c r="O90" s="57">
        <f t="shared" si="14"/>
        <v>207.7</v>
      </c>
      <c r="P90" s="59"/>
    </row>
    <row r="91" spans="1:16" ht="12.75" outlineLevel="1">
      <c r="A91" s="52">
        <f t="shared" si="13"/>
        <v>7</v>
      </c>
      <c r="B91" s="52">
        <f t="shared" si="13"/>
        <v>20</v>
      </c>
      <c r="C91" s="44" t="str">
        <f>'[1]СТАРТ+'!K254</f>
        <v>5132Д</v>
      </c>
      <c r="D91" s="53">
        <v>2.1</v>
      </c>
      <c r="E91" s="60">
        <v>7.5</v>
      </c>
      <c r="F91" s="54">
        <v>7</v>
      </c>
      <c r="G91" s="54">
        <v>8.5</v>
      </c>
      <c r="H91" s="54">
        <v>7.5</v>
      </c>
      <c r="I91" s="54">
        <v>7.5</v>
      </c>
      <c r="J91" s="54">
        <v>7.5</v>
      </c>
      <c r="K91" s="54">
        <v>7.5</v>
      </c>
      <c r="L91" s="55">
        <f>(SUM(E91:K91)-LARGE(E91:K91,1)-LARGE(E91:K91,2)-SMALL(E91:K91,1)-SMALL(E91:K91,2))</f>
        <v>22.5</v>
      </c>
      <c r="M91" s="56">
        <f>(SUM(E91:K91)-LARGE(E91:K91,1)-LARGE(E91:K91,2)-SMALL(E91:K91,1)-SMALL(E91:K91,2))*D91</f>
        <v>47.25</v>
      </c>
      <c r="N91" s="57">
        <f t="shared" si="14"/>
        <v>462.2</v>
      </c>
      <c r="O91" s="57">
        <f t="shared" si="14"/>
        <v>207.7</v>
      </c>
      <c r="P91" s="59"/>
    </row>
    <row r="92" spans="1:16" ht="15" outlineLevel="1">
      <c r="A92" s="52">
        <f t="shared" si="13"/>
        <v>7</v>
      </c>
      <c r="B92" s="52">
        <f t="shared" si="13"/>
        <v>20</v>
      </c>
      <c r="C92" s="61" t="s">
        <v>10</v>
      </c>
      <c r="D92" s="62">
        <v>9.5</v>
      </c>
      <c r="E92" s="63"/>
      <c r="F92" s="60"/>
      <c r="G92" s="60"/>
      <c r="H92" s="60"/>
      <c r="I92" s="60"/>
      <c r="J92" s="60"/>
      <c r="K92" s="60"/>
      <c r="L92" s="64" t="s">
        <v>11</v>
      </c>
      <c r="M92" s="65">
        <f>SUM(M87:M91)</f>
        <v>207.7</v>
      </c>
      <c r="N92" s="57">
        <f t="shared" si="14"/>
        <v>462.2</v>
      </c>
      <c r="O92" s="57">
        <f t="shared" si="14"/>
        <v>207.7</v>
      </c>
      <c r="P92" s="59"/>
    </row>
    <row r="93" spans="1:16" ht="12.75" outlineLevel="1">
      <c r="A93" s="52">
        <f t="shared" si="13"/>
        <v>7</v>
      </c>
      <c r="B93" s="52">
        <f t="shared" si="13"/>
        <v>20</v>
      </c>
      <c r="C93" s="66" t="str">
        <f>'[1]СТАРТ+'!C255</f>
        <v>107В</v>
      </c>
      <c r="D93" s="53">
        <v>3.1</v>
      </c>
      <c r="E93" s="60">
        <v>4.5</v>
      </c>
      <c r="F93" s="60">
        <v>6</v>
      </c>
      <c r="G93" s="60">
        <v>5.5</v>
      </c>
      <c r="H93" s="60">
        <v>5</v>
      </c>
      <c r="I93" s="60">
        <v>5</v>
      </c>
      <c r="J93" s="60">
        <v>4</v>
      </c>
      <c r="K93" s="60">
        <v>4.5</v>
      </c>
      <c r="L93" s="55">
        <f>(SUM(E93:K93)-LARGE(E93:K93,1)-LARGE(E93:K93,2)-SMALL(E93:K93,1)-SMALL(E93:K93,2))</f>
        <v>14.5</v>
      </c>
      <c r="M93" s="56">
        <f>(SUM(E93:K93)-LARGE(E93:K93,1)-LARGE(E93:K93,2)-SMALL(E93:K93,1)-SMALL(E93:K93,2))*D93</f>
        <v>44.95</v>
      </c>
      <c r="N93" s="57">
        <f t="shared" si="14"/>
        <v>462.2</v>
      </c>
      <c r="O93" s="57">
        <f t="shared" si="14"/>
        <v>207.7</v>
      </c>
      <c r="P93" s="59"/>
    </row>
    <row r="94" spans="1:16" ht="12.75" outlineLevel="1">
      <c r="A94" s="52">
        <f t="shared" si="13"/>
        <v>7</v>
      </c>
      <c r="B94" s="52">
        <f t="shared" si="13"/>
        <v>20</v>
      </c>
      <c r="C94" s="66" t="str">
        <f>'[1]СТАРТ+'!E255</f>
        <v>5152В</v>
      </c>
      <c r="D94" s="53">
        <v>3</v>
      </c>
      <c r="E94" s="60">
        <v>7.5</v>
      </c>
      <c r="F94" s="60">
        <v>6.5</v>
      </c>
      <c r="G94" s="60">
        <v>6.5</v>
      </c>
      <c r="H94" s="60">
        <v>6.5</v>
      </c>
      <c r="I94" s="60">
        <v>7.5</v>
      </c>
      <c r="J94" s="60">
        <v>6.5</v>
      </c>
      <c r="K94" s="60">
        <v>6.5</v>
      </c>
      <c r="L94" s="55">
        <f>(SUM(E94:K94)-LARGE(E94:K94,1)-LARGE(E94:K94,2)-SMALL(E94:K94,1)-SMALL(E94:K94,2))</f>
        <v>19.5</v>
      </c>
      <c r="M94" s="56">
        <f>(SUM(E94:K94)-LARGE(E94:K94,1)-LARGE(E94:K94,2)-SMALL(E94:K94,1)-SMALL(E94:K94,2))*D94</f>
        <v>58.5</v>
      </c>
      <c r="N94" s="57">
        <f t="shared" si="14"/>
        <v>462.2</v>
      </c>
      <c r="O94" s="57">
        <f t="shared" si="14"/>
        <v>207.7</v>
      </c>
      <c r="P94" s="59"/>
    </row>
    <row r="95" spans="1:16" ht="12.75" outlineLevel="1">
      <c r="A95" s="52"/>
      <c r="B95" s="52"/>
      <c r="C95" s="66" t="str">
        <f>'[1]СТАРТ+'!G255</f>
        <v>205В</v>
      </c>
      <c r="D95" s="53">
        <v>3</v>
      </c>
      <c r="E95" s="60">
        <v>7</v>
      </c>
      <c r="F95" s="60">
        <v>7</v>
      </c>
      <c r="G95" s="60">
        <v>7</v>
      </c>
      <c r="H95" s="60">
        <v>7</v>
      </c>
      <c r="I95" s="60">
        <v>7.5</v>
      </c>
      <c r="J95" s="60">
        <v>7</v>
      </c>
      <c r="K95" s="60">
        <v>6.5</v>
      </c>
      <c r="L95" s="55">
        <f>(SUM(E95:K95)-LARGE(E95:K95,1)-LARGE(E95:K95,2)-SMALL(E95:K95,1)-SMALL(E95:K95,2))</f>
        <v>21</v>
      </c>
      <c r="M95" s="56">
        <f>(SUM(E95:K95)-LARGE(E95:K95,1)-LARGE(E95:K95,2)-SMALL(E95:K95,1)-SMALL(E95:K95,2))*D95</f>
        <v>63</v>
      </c>
      <c r="N95" s="57">
        <f t="shared" si="14"/>
        <v>462.2</v>
      </c>
      <c r="O95" s="57">
        <f t="shared" si="14"/>
        <v>207.7</v>
      </c>
      <c r="P95" s="59"/>
    </row>
    <row r="96" spans="1:16" ht="12.75" outlineLevel="1">
      <c r="A96" s="52"/>
      <c r="B96" s="52"/>
      <c r="C96" s="66" t="str">
        <f>'[1]СТАРТ+'!I255</f>
        <v>305В</v>
      </c>
      <c r="D96" s="53">
        <v>3</v>
      </c>
      <c r="E96" s="60">
        <v>5</v>
      </c>
      <c r="F96" s="60">
        <v>5</v>
      </c>
      <c r="G96" s="60">
        <v>4.5</v>
      </c>
      <c r="H96" s="60">
        <v>4.5</v>
      </c>
      <c r="I96" s="60">
        <v>5</v>
      </c>
      <c r="J96" s="60">
        <v>5</v>
      </c>
      <c r="K96" s="60">
        <v>4.5</v>
      </c>
      <c r="L96" s="55">
        <f>(SUM(E96:K96)-LARGE(E96:K96,1)-LARGE(E96:K96,2)-SMALL(E96:K96,1)-SMALL(E96:K96,2))</f>
        <v>14.5</v>
      </c>
      <c r="M96" s="56">
        <f>(SUM(E96:K96)-LARGE(E96:K96,1)-LARGE(E96:K96,2)-SMALL(E96:K96,1)-SMALL(E96:K96,2))*D96</f>
        <v>43.5</v>
      </c>
      <c r="N96" s="57">
        <f t="shared" si="14"/>
        <v>462.2</v>
      </c>
      <c r="O96" s="57">
        <f t="shared" si="14"/>
        <v>207.7</v>
      </c>
      <c r="P96" s="59"/>
    </row>
    <row r="97" spans="1:16" ht="12.75" outlineLevel="1">
      <c r="A97" s="52">
        <f>A94</f>
        <v>7</v>
      </c>
      <c r="B97" s="52">
        <f>B94</f>
        <v>20</v>
      </c>
      <c r="C97" s="66" t="str">
        <f>'[1]СТАРТ+'!K255</f>
        <v>405С</v>
      </c>
      <c r="D97" s="53">
        <v>2.7</v>
      </c>
      <c r="E97" s="60">
        <v>5.5</v>
      </c>
      <c r="F97" s="60">
        <v>5.5</v>
      </c>
      <c r="G97" s="60">
        <v>5.5</v>
      </c>
      <c r="H97" s="60">
        <v>5.5</v>
      </c>
      <c r="I97" s="60">
        <v>5.5</v>
      </c>
      <c r="J97" s="60">
        <v>5.5</v>
      </c>
      <c r="K97" s="60">
        <v>4.5</v>
      </c>
      <c r="L97" s="55">
        <f>(SUM(E97:K97)-LARGE(E97:K97,1)-LARGE(E97:K97,2)-SMALL(E97:K97,1)-SMALL(E97:K97,2))</f>
        <v>16.5</v>
      </c>
      <c r="M97" s="56">
        <f>(SUM(E97:K97)-LARGE(E97:K97,1)-LARGE(E97:K97,2)-SMALL(E97:K97,1)-SMALL(E97:K97,2))*D97</f>
        <v>44.550000000000004</v>
      </c>
      <c r="N97" s="57">
        <f t="shared" si="14"/>
        <v>462.2</v>
      </c>
      <c r="O97" s="57">
        <f t="shared" si="14"/>
        <v>207.7</v>
      </c>
      <c r="P97" s="59"/>
    </row>
    <row r="98" spans="1:16" ht="15" outlineLevel="1">
      <c r="A98" s="52">
        <f>A97</f>
        <v>7</v>
      </c>
      <c r="B98" s="52">
        <f>B97</f>
        <v>20</v>
      </c>
      <c r="C98" s="67" t="s">
        <v>12</v>
      </c>
      <c r="D98" s="62">
        <v>14.8</v>
      </c>
      <c r="E98" s="68"/>
      <c r="F98" s="68"/>
      <c r="G98" s="68"/>
      <c r="H98" s="69"/>
      <c r="I98" s="60"/>
      <c r="J98" s="60"/>
      <c r="K98" s="60"/>
      <c r="L98" s="64" t="s">
        <v>13</v>
      </c>
      <c r="M98" s="70">
        <f>SUM(M93:M97)</f>
        <v>254.5</v>
      </c>
      <c r="N98" s="57">
        <f t="shared" si="14"/>
        <v>462.2</v>
      </c>
      <c r="O98" s="57">
        <f t="shared" si="14"/>
        <v>207.7</v>
      </c>
      <c r="P98" s="59"/>
    </row>
    <row r="99" spans="1:16" s="51" customFormat="1" ht="15">
      <c r="A99" s="44">
        <v>8</v>
      </c>
      <c r="B99" s="45">
        <f>'[1]СТАРТ+'!B279</f>
        <v>22</v>
      </c>
      <c r="C99" s="46" t="str">
        <f>'[1]СТАРТ+'!C279</f>
        <v>ШЛЫКОВ ДМИТРИЙ</v>
      </c>
      <c r="D99" s="47"/>
      <c r="E99" s="46"/>
      <c r="F99" s="46"/>
      <c r="G99" s="46">
        <f>'[1]СТАРТ+'!F279</f>
        <v>1998</v>
      </c>
      <c r="H99" s="46" t="str">
        <f>'[1]СТАРТ+'!G279</f>
        <v>МС</v>
      </c>
      <c r="I99" s="46" t="str">
        <f>'[1]СТАРТ+'!H279</f>
        <v>БУЗУЛУК, СДЮСШОР ЦОП</v>
      </c>
      <c r="J99" s="46"/>
      <c r="K99" s="46"/>
      <c r="L99" s="48"/>
      <c r="M99" s="44"/>
      <c r="N99" s="49">
        <f>SUM(M105+M106+M107+M108+M109+M110)</f>
        <v>447.90000000000003</v>
      </c>
      <c r="O99" s="49">
        <f>M105</f>
        <v>196.8</v>
      </c>
      <c r="P99" s="50" t="str">
        <f>'[1]СТАРТ+'!M279</f>
        <v>ПОСТНИКОВЫ Т.Н., М.В.</v>
      </c>
    </row>
    <row r="100" spans="1:16" ht="12.75" outlineLevel="1">
      <c r="A100" s="52">
        <f aca="true" t="shared" si="15" ref="A100:B107">A99</f>
        <v>8</v>
      </c>
      <c r="B100" s="52">
        <f t="shared" si="15"/>
        <v>22</v>
      </c>
      <c r="C100" s="44" t="str">
        <f>'[1]СТАРТ+'!C280</f>
        <v>403В</v>
      </c>
      <c r="D100" s="53">
        <v>2.1</v>
      </c>
      <c r="E100" s="54">
        <v>7</v>
      </c>
      <c r="F100" s="54">
        <v>7</v>
      </c>
      <c r="G100" s="54">
        <v>7</v>
      </c>
      <c r="H100" s="54">
        <v>7</v>
      </c>
      <c r="I100" s="54">
        <v>7.5</v>
      </c>
      <c r="J100" s="54">
        <v>7</v>
      </c>
      <c r="K100" s="54">
        <v>7</v>
      </c>
      <c r="L100" s="55">
        <f>(SUM(E100:K100)-LARGE(E100:K100,1)-LARGE(E100:K100,2)-SMALL(E100:K100,1)-SMALL(E100:K100,2))</f>
        <v>21</v>
      </c>
      <c r="M100" s="56">
        <f>(SUM(E100:K100)-LARGE(E100:K100,1)-LARGE(E100:K100,2)-SMALL(E100:K100,1)-SMALL(E100:K100,2))*D100</f>
        <v>44.1</v>
      </c>
      <c r="N100" s="57">
        <f aca="true" t="shared" si="16" ref="N100:O111">N99</f>
        <v>447.90000000000003</v>
      </c>
      <c r="O100" s="57">
        <f t="shared" si="16"/>
        <v>196.8</v>
      </c>
      <c r="P100" s="58"/>
    </row>
    <row r="101" spans="1:16" ht="12.75" outlineLevel="1">
      <c r="A101" s="52">
        <f t="shared" si="15"/>
        <v>8</v>
      </c>
      <c r="B101" s="52">
        <f t="shared" si="15"/>
        <v>22</v>
      </c>
      <c r="C101" s="44" t="str">
        <f>'[1]СТАРТ+'!E280</f>
        <v>103В</v>
      </c>
      <c r="D101" s="53">
        <v>1.6</v>
      </c>
      <c r="E101" s="54">
        <v>7</v>
      </c>
      <c r="F101" s="54">
        <v>7</v>
      </c>
      <c r="G101" s="54">
        <v>7</v>
      </c>
      <c r="H101" s="54">
        <v>7</v>
      </c>
      <c r="I101" s="54">
        <v>7</v>
      </c>
      <c r="J101" s="54">
        <v>7</v>
      </c>
      <c r="K101" s="54">
        <v>7</v>
      </c>
      <c r="L101" s="55">
        <f>(SUM(E101:K101)-LARGE(E101:K101,1)-LARGE(E101:K101,2)-SMALL(E101:K101,1)-SMALL(E101:K101,2))</f>
        <v>21</v>
      </c>
      <c r="M101" s="56">
        <f>(SUM(E101:K101)-LARGE(E101:K101,1)-LARGE(E101:K101,2)-SMALL(E101:K101,1)-SMALL(E101:K101,2))*D101</f>
        <v>33.6</v>
      </c>
      <c r="N101" s="57">
        <f t="shared" si="16"/>
        <v>447.90000000000003</v>
      </c>
      <c r="O101" s="57">
        <f t="shared" si="16"/>
        <v>196.8</v>
      </c>
      <c r="P101" s="58"/>
    </row>
    <row r="102" spans="1:16" ht="12.75" outlineLevel="1">
      <c r="A102" s="52">
        <f t="shared" si="15"/>
        <v>8</v>
      </c>
      <c r="B102" s="52">
        <f t="shared" si="15"/>
        <v>22</v>
      </c>
      <c r="C102" s="44" t="str">
        <f>'[1]СТАРТ+'!G280</f>
        <v>201В</v>
      </c>
      <c r="D102" s="53">
        <v>1.8</v>
      </c>
      <c r="E102" s="54">
        <v>6.5</v>
      </c>
      <c r="F102" s="54">
        <v>6.5</v>
      </c>
      <c r="G102" s="54">
        <v>6</v>
      </c>
      <c r="H102" s="54">
        <v>6.5</v>
      </c>
      <c r="I102" s="54">
        <v>7</v>
      </c>
      <c r="J102" s="54">
        <v>6.5</v>
      </c>
      <c r="K102" s="54">
        <v>6.5</v>
      </c>
      <c r="L102" s="55">
        <f>(SUM(E102:K102)-LARGE(E102:K102,1)-LARGE(E102:K102,2)-SMALL(E102:K102,1)-SMALL(E102:K102,2))</f>
        <v>19.5</v>
      </c>
      <c r="M102" s="56">
        <f>(SUM(E102:K102)-LARGE(E102:K102,1)-LARGE(E102:K102,2)-SMALL(E102:K102,1)-SMALL(E102:K102,2))*D102</f>
        <v>35.1</v>
      </c>
      <c r="N102" s="57">
        <f t="shared" si="16"/>
        <v>447.90000000000003</v>
      </c>
      <c r="O102" s="57">
        <f t="shared" si="16"/>
        <v>196.8</v>
      </c>
      <c r="P102" s="59"/>
    </row>
    <row r="103" spans="1:16" ht="12.75" outlineLevel="1">
      <c r="A103" s="52">
        <f t="shared" si="15"/>
        <v>8</v>
      </c>
      <c r="B103" s="52">
        <f t="shared" si="15"/>
        <v>22</v>
      </c>
      <c r="C103" s="44" t="str">
        <f>'[1]СТАРТ+'!I280</f>
        <v>301В</v>
      </c>
      <c r="D103" s="53">
        <v>1.9</v>
      </c>
      <c r="E103" s="60">
        <v>6.5</v>
      </c>
      <c r="F103" s="54">
        <v>6.5</v>
      </c>
      <c r="G103" s="54">
        <v>7</v>
      </c>
      <c r="H103" s="54">
        <v>7</v>
      </c>
      <c r="I103" s="54">
        <v>7</v>
      </c>
      <c r="J103" s="54">
        <v>7</v>
      </c>
      <c r="K103" s="54">
        <v>7</v>
      </c>
      <c r="L103" s="55">
        <f>(SUM(E103:K103)-LARGE(E103:K103,1)-LARGE(E103:K103,2)-SMALL(E103:K103,1)-SMALL(E103:K103,2))</f>
        <v>21</v>
      </c>
      <c r="M103" s="56">
        <f>(SUM(E103:K103)-LARGE(E103:K103,1)-LARGE(E103:K103,2)-SMALL(E103:K103,1)-SMALL(E103:K103,2))*D103</f>
        <v>39.9</v>
      </c>
      <c r="N103" s="57">
        <f t="shared" si="16"/>
        <v>447.90000000000003</v>
      </c>
      <c r="O103" s="57">
        <f t="shared" si="16"/>
        <v>196.8</v>
      </c>
      <c r="P103" s="59"/>
    </row>
    <row r="104" spans="1:16" ht="12.75" outlineLevel="1">
      <c r="A104" s="52">
        <f t="shared" si="15"/>
        <v>8</v>
      </c>
      <c r="B104" s="52">
        <f t="shared" si="15"/>
        <v>22</v>
      </c>
      <c r="C104" s="44" t="str">
        <f>'[1]СТАРТ+'!K280</f>
        <v>5132Д</v>
      </c>
      <c r="D104" s="53">
        <v>2.1</v>
      </c>
      <c r="E104" s="60">
        <v>7</v>
      </c>
      <c r="F104" s="54">
        <v>7</v>
      </c>
      <c r="G104" s="54">
        <v>6.5</v>
      </c>
      <c r="H104" s="54">
        <v>7</v>
      </c>
      <c r="I104" s="54">
        <v>7</v>
      </c>
      <c r="J104" s="54">
        <v>7</v>
      </c>
      <c r="K104" s="54">
        <v>7</v>
      </c>
      <c r="L104" s="55">
        <f>(SUM(E104:K104)-LARGE(E104:K104,1)-LARGE(E104:K104,2)-SMALL(E104:K104,1)-SMALL(E104:K104,2))</f>
        <v>21</v>
      </c>
      <c r="M104" s="56">
        <f>(SUM(E104:K104)-LARGE(E104:K104,1)-LARGE(E104:K104,2)-SMALL(E104:K104,1)-SMALL(E104:K104,2))*D104</f>
        <v>44.1</v>
      </c>
      <c r="N104" s="57">
        <f t="shared" si="16"/>
        <v>447.90000000000003</v>
      </c>
      <c r="O104" s="57">
        <f t="shared" si="16"/>
        <v>196.8</v>
      </c>
      <c r="P104" s="59"/>
    </row>
    <row r="105" spans="1:16" ht="15" outlineLevel="1">
      <c r="A105" s="52">
        <f t="shared" si="15"/>
        <v>8</v>
      </c>
      <c r="B105" s="52">
        <f t="shared" si="15"/>
        <v>22</v>
      </c>
      <c r="C105" s="61" t="s">
        <v>10</v>
      </c>
      <c r="D105" s="62">
        <v>9.5</v>
      </c>
      <c r="E105" s="63"/>
      <c r="F105" s="60"/>
      <c r="G105" s="60"/>
      <c r="H105" s="60"/>
      <c r="I105" s="60"/>
      <c r="J105" s="60"/>
      <c r="K105" s="60"/>
      <c r="L105" s="64" t="s">
        <v>11</v>
      </c>
      <c r="M105" s="65">
        <f>SUM(M100:M104)</f>
        <v>196.8</v>
      </c>
      <c r="N105" s="57">
        <f t="shared" si="16"/>
        <v>447.90000000000003</v>
      </c>
      <c r="O105" s="57">
        <f t="shared" si="16"/>
        <v>196.8</v>
      </c>
      <c r="P105" s="59"/>
    </row>
    <row r="106" spans="1:16" ht="12.75" outlineLevel="1">
      <c r="A106" s="52">
        <f t="shared" si="15"/>
        <v>8</v>
      </c>
      <c r="B106" s="52">
        <f t="shared" si="15"/>
        <v>22</v>
      </c>
      <c r="C106" s="66" t="str">
        <f>'[1]СТАРТ+'!C281</f>
        <v>405С</v>
      </c>
      <c r="D106" s="53">
        <v>2.7</v>
      </c>
      <c r="E106" s="60">
        <v>7.5</v>
      </c>
      <c r="F106" s="60">
        <v>7</v>
      </c>
      <c r="G106" s="60">
        <v>6.5</v>
      </c>
      <c r="H106" s="60">
        <v>7.5</v>
      </c>
      <c r="I106" s="60">
        <v>7</v>
      </c>
      <c r="J106" s="60">
        <v>7.5</v>
      </c>
      <c r="K106" s="60">
        <v>7.5</v>
      </c>
      <c r="L106" s="55">
        <f>(SUM(E106:K106)-LARGE(E106:K106,1)-LARGE(E106:K106,2)-SMALL(E106:K106,1)-SMALL(E106:K106,2))</f>
        <v>22</v>
      </c>
      <c r="M106" s="56">
        <f>(SUM(E106:K106)-LARGE(E106:K106,1)-LARGE(E106:K106,2)-SMALL(E106:K106,1)-SMALL(E106:K106,2))*D106</f>
        <v>59.400000000000006</v>
      </c>
      <c r="N106" s="57">
        <f t="shared" si="16"/>
        <v>447.90000000000003</v>
      </c>
      <c r="O106" s="57">
        <f t="shared" si="16"/>
        <v>196.8</v>
      </c>
      <c r="P106" s="59"/>
    </row>
    <row r="107" spans="1:16" ht="12.75" outlineLevel="1">
      <c r="A107" s="52">
        <f t="shared" si="15"/>
        <v>8</v>
      </c>
      <c r="B107" s="52">
        <f t="shared" si="15"/>
        <v>22</v>
      </c>
      <c r="C107" s="66" t="str">
        <f>'[1]СТАРТ+'!E281</f>
        <v>107С</v>
      </c>
      <c r="D107" s="53">
        <v>2.8</v>
      </c>
      <c r="E107" s="60">
        <v>4</v>
      </c>
      <c r="F107" s="60">
        <v>4.5</v>
      </c>
      <c r="G107" s="60">
        <v>4.5</v>
      </c>
      <c r="H107" s="60">
        <v>4.5</v>
      </c>
      <c r="I107" s="60">
        <v>5</v>
      </c>
      <c r="J107" s="60">
        <v>4.5</v>
      </c>
      <c r="K107" s="60">
        <v>4</v>
      </c>
      <c r="L107" s="55">
        <f>(SUM(E107:K107)-LARGE(E107:K107,1)-LARGE(E107:K107,2)-SMALL(E107:K107,1)-SMALL(E107:K107,2))</f>
        <v>13.5</v>
      </c>
      <c r="M107" s="56">
        <f>(SUM(E107:K107)-LARGE(E107:K107,1)-LARGE(E107:K107,2)-SMALL(E107:K107,1)-SMALL(E107:K107,2))*D107</f>
        <v>37.8</v>
      </c>
      <c r="N107" s="57">
        <f t="shared" si="16"/>
        <v>447.90000000000003</v>
      </c>
      <c r="O107" s="57">
        <f t="shared" si="16"/>
        <v>196.8</v>
      </c>
      <c r="P107" s="59"/>
    </row>
    <row r="108" spans="1:16" ht="12.75" outlineLevel="1">
      <c r="A108" s="52"/>
      <c r="B108" s="52"/>
      <c r="C108" s="66" t="str">
        <f>'[1]СТАРТ+'!G281</f>
        <v>205В</v>
      </c>
      <c r="D108" s="53">
        <v>3</v>
      </c>
      <c r="E108" s="60">
        <v>5</v>
      </c>
      <c r="F108" s="60">
        <v>4.5</v>
      </c>
      <c r="G108" s="60">
        <v>6</v>
      </c>
      <c r="H108" s="60">
        <v>5</v>
      </c>
      <c r="I108" s="60">
        <v>5</v>
      </c>
      <c r="J108" s="60">
        <v>5</v>
      </c>
      <c r="K108" s="60">
        <v>5</v>
      </c>
      <c r="L108" s="55">
        <f>(SUM(E108:K108)-LARGE(E108:K108,1)-LARGE(E108:K108,2)-SMALL(E108:K108,1)-SMALL(E108:K108,2))</f>
        <v>15</v>
      </c>
      <c r="M108" s="56">
        <f>(SUM(E108:K108)-LARGE(E108:K108,1)-LARGE(E108:K108,2)-SMALL(E108:K108,1)-SMALL(E108:K108,2))*D108</f>
        <v>45</v>
      </c>
      <c r="N108" s="57">
        <f t="shared" si="16"/>
        <v>447.90000000000003</v>
      </c>
      <c r="O108" s="57">
        <f t="shared" si="16"/>
        <v>196.8</v>
      </c>
      <c r="P108" s="59"/>
    </row>
    <row r="109" spans="1:16" ht="12.75" outlineLevel="1">
      <c r="A109" s="52"/>
      <c r="B109" s="52"/>
      <c r="C109" s="66" t="str">
        <f>'[1]СТАРТ+'!I281</f>
        <v>305С</v>
      </c>
      <c r="D109" s="53">
        <v>2.8</v>
      </c>
      <c r="E109" s="60">
        <v>6.5</v>
      </c>
      <c r="F109" s="60">
        <v>5.5</v>
      </c>
      <c r="G109" s="60">
        <v>5.5</v>
      </c>
      <c r="H109" s="60">
        <v>6.5</v>
      </c>
      <c r="I109" s="60">
        <v>5.5</v>
      </c>
      <c r="J109" s="60">
        <v>6.5</v>
      </c>
      <c r="K109" s="60">
        <v>6</v>
      </c>
      <c r="L109" s="55">
        <f>(SUM(E109:K109)-LARGE(E109:K109,1)-LARGE(E109:K109,2)-SMALL(E109:K109,1)-SMALL(E109:K109,2))</f>
        <v>18</v>
      </c>
      <c r="M109" s="56">
        <f>(SUM(E109:K109)-LARGE(E109:K109,1)-LARGE(E109:K109,2)-SMALL(E109:K109,1)-SMALL(E109:K109,2))*D109</f>
        <v>50.4</v>
      </c>
      <c r="N109" s="57">
        <f t="shared" si="16"/>
        <v>447.90000000000003</v>
      </c>
      <c r="O109" s="57">
        <f t="shared" si="16"/>
        <v>196.8</v>
      </c>
      <c r="P109" s="59"/>
    </row>
    <row r="110" spans="1:16" ht="12.75" outlineLevel="1">
      <c r="A110" s="52">
        <f>A107</f>
        <v>8</v>
      </c>
      <c r="B110" s="52">
        <f>B107</f>
        <v>22</v>
      </c>
      <c r="C110" s="66" t="str">
        <f>'[1]СТАРТ+'!K281</f>
        <v>5152В</v>
      </c>
      <c r="D110" s="53">
        <v>3</v>
      </c>
      <c r="E110" s="60">
        <v>6.5</v>
      </c>
      <c r="F110" s="60">
        <v>6</v>
      </c>
      <c r="G110" s="60">
        <v>7</v>
      </c>
      <c r="H110" s="60">
        <v>6.5</v>
      </c>
      <c r="I110" s="60">
        <v>6.5</v>
      </c>
      <c r="J110" s="60">
        <v>6.5</v>
      </c>
      <c r="K110" s="60">
        <v>6.5</v>
      </c>
      <c r="L110" s="55">
        <f>(SUM(E110:K110)-LARGE(E110:K110,1)-LARGE(E110:K110,2)-SMALL(E110:K110,1)-SMALL(E110:K110,2))</f>
        <v>19.5</v>
      </c>
      <c r="M110" s="56">
        <f>(SUM(E110:K110)-LARGE(E110:K110,1)-LARGE(E110:K110,2)-SMALL(E110:K110,1)-SMALL(E110:K110,2))*D110</f>
        <v>58.5</v>
      </c>
      <c r="N110" s="57">
        <f t="shared" si="16"/>
        <v>447.90000000000003</v>
      </c>
      <c r="O110" s="57">
        <f t="shared" si="16"/>
        <v>196.8</v>
      </c>
      <c r="P110" s="59"/>
    </row>
    <row r="111" spans="1:16" ht="15" outlineLevel="1">
      <c r="A111" s="52">
        <f>A110</f>
        <v>8</v>
      </c>
      <c r="B111" s="52">
        <f>B110</f>
        <v>22</v>
      </c>
      <c r="C111" s="67" t="s">
        <v>12</v>
      </c>
      <c r="D111" s="62">
        <v>14.3</v>
      </c>
      <c r="E111" s="68"/>
      <c r="F111" s="68"/>
      <c r="G111" s="68"/>
      <c r="H111" s="69"/>
      <c r="I111" s="60"/>
      <c r="J111" s="60"/>
      <c r="K111" s="60"/>
      <c r="L111" s="64" t="s">
        <v>13</v>
      </c>
      <c r="M111" s="70">
        <f>SUM(M106:M110)</f>
        <v>251.1</v>
      </c>
      <c r="N111" s="57">
        <f t="shared" si="16"/>
        <v>447.90000000000003</v>
      </c>
      <c r="O111" s="57">
        <f t="shared" si="16"/>
        <v>196.8</v>
      </c>
      <c r="P111" s="59"/>
    </row>
    <row r="112" spans="1:16" s="51" customFormat="1" ht="15">
      <c r="A112" s="44">
        <v>9</v>
      </c>
      <c r="B112" s="45">
        <f>'[1]СТАРТ+'!B71</f>
        <v>6</v>
      </c>
      <c r="C112" s="46" t="str">
        <f>'[1]СТАРТ+'!C71</f>
        <v>ЯГОЛЬНИКОВ НИКИТА</v>
      </c>
      <c r="D112" s="47"/>
      <c r="E112" s="46"/>
      <c r="F112" s="46"/>
      <c r="G112" s="46">
        <f>'[1]СТАРТ+'!F71</f>
        <v>1997</v>
      </c>
      <c r="H112" s="46" t="str">
        <f>'[1]СТАРТ+'!G71</f>
        <v>МС</v>
      </c>
      <c r="I112" s="46" t="str">
        <f>'[1]СТАРТ+'!H71</f>
        <v>МОСКВА-1, ВС УОР-3</v>
      </c>
      <c r="J112" s="46"/>
      <c r="K112" s="46"/>
      <c r="L112" s="48"/>
      <c r="M112" s="44"/>
      <c r="N112" s="49">
        <f>SUM(M118+M119+M120+M121+M122+M123)</f>
        <v>444.75</v>
      </c>
      <c r="O112" s="49">
        <f>M118</f>
        <v>191.65</v>
      </c>
      <c r="P112" s="50" t="str">
        <f>'[1]СТАРТ+'!M71</f>
        <v>ГАЛЬПЕРИНЫ Р.Д., С.Г.</v>
      </c>
    </row>
    <row r="113" spans="1:16" ht="12.75" outlineLevel="1">
      <c r="A113" s="52">
        <f aca="true" t="shared" si="17" ref="A113:B120">A112</f>
        <v>9</v>
      </c>
      <c r="B113" s="52">
        <f t="shared" si="17"/>
        <v>6</v>
      </c>
      <c r="C113" s="44" t="str">
        <f>'[1]СТАРТ+'!C72</f>
        <v>403В</v>
      </c>
      <c r="D113" s="53">
        <v>2.1</v>
      </c>
      <c r="E113" s="54">
        <v>7.5</v>
      </c>
      <c r="F113" s="54">
        <v>7.5</v>
      </c>
      <c r="G113" s="54">
        <v>7</v>
      </c>
      <c r="H113" s="54">
        <v>7.5</v>
      </c>
      <c r="I113" s="54">
        <v>7.5</v>
      </c>
      <c r="J113" s="54">
        <v>7</v>
      </c>
      <c r="K113" s="54">
        <v>7.5</v>
      </c>
      <c r="L113" s="55">
        <f>(SUM(E113:K113)-LARGE(E113:K113,1)-LARGE(E113:K113,2)-SMALL(E113:K113,1)-SMALL(E113:K113,2))</f>
        <v>22.5</v>
      </c>
      <c r="M113" s="56">
        <f>(SUM(E113:K113)-LARGE(E113:K113,1)-LARGE(E113:K113,2)-SMALL(E113:K113,1)-SMALL(E113:K113,2))*D113</f>
        <v>47.25</v>
      </c>
      <c r="N113" s="57">
        <f aca="true" t="shared" si="18" ref="N113:O124">N112</f>
        <v>444.75</v>
      </c>
      <c r="O113" s="57">
        <f t="shared" si="18"/>
        <v>191.65</v>
      </c>
      <c r="P113" s="58"/>
    </row>
    <row r="114" spans="1:16" ht="12.75" outlineLevel="1">
      <c r="A114" s="52">
        <f t="shared" si="17"/>
        <v>9</v>
      </c>
      <c r="B114" s="52">
        <f t="shared" si="17"/>
        <v>6</v>
      </c>
      <c r="C114" s="44" t="str">
        <f>'[1]СТАРТ+'!E72</f>
        <v>103В</v>
      </c>
      <c r="D114" s="53">
        <v>1.6</v>
      </c>
      <c r="E114" s="54">
        <v>6.5</v>
      </c>
      <c r="F114" s="54">
        <v>7</v>
      </c>
      <c r="G114" s="54">
        <v>6.5</v>
      </c>
      <c r="H114" s="54">
        <v>7</v>
      </c>
      <c r="I114" s="54">
        <v>6.5</v>
      </c>
      <c r="J114" s="54">
        <v>6.5</v>
      </c>
      <c r="K114" s="54">
        <v>5.5</v>
      </c>
      <c r="L114" s="55">
        <f>(SUM(E114:K114)-LARGE(E114:K114,1)-LARGE(E114:K114,2)-SMALL(E114:K114,1)-SMALL(E114:K114,2))</f>
        <v>19.5</v>
      </c>
      <c r="M114" s="56">
        <f>(SUM(E114:K114)-LARGE(E114:K114,1)-LARGE(E114:K114,2)-SMALL(E114:K114,1)-SMALL(E114:K114,2))*D114</f>
        <v>31.200000000000003</v>
      </c>
      <c r="N114" s="57">
        <f t="shared" si="18"/>
        <v>444.75</v>
      </c>
      <c r="O114" s="57">
        <f t="shared" si="18"/>
        <v>191.65</v>
      </c>
      <c r="P114" s="58"/>
    </row>
    <row r="115" spans="1:16" ht="12.75" outlineLevel="1">
      <c r="A115" s="52">
        <f t="shared" si="17"/>
        <v>9</v>
      </c>
      <c r="B115" s="52">
        <f t="shared" si="17"/>
        <v>6</v>
      </c>
      <c r="C115" s="44" t="str">
        <f>'[1]СТАРТ+'!G72</f>
        <v>201В</v>
      </c>
      <c r="D115" s="53">
        <v>1.8</v>
      </c>
      <c r="E115" s="54">
        <v>5.5</v>
      </c>
      <c r="F115" s="54">
        <v>5.5</v>
      </c>
      <c r="G115" s="54">
        <v>5.5</v>
      </c>
      <c r="H115" s="54">
        <v>6</v>
      </c>
      <c r="I115" s="54">
        <v>6.5</v>
      </c>
      <c r="J115" s="54">
        <v>6</v>
      </c>
      <c r="K115" s="54">
        <v>6</v>
      </c>
      <c r="L115" s="55">
        <f>(SUM(E115:K115)-LARGE(E115:K115,1)-LARGE(E115:K115,2)-SMALL(E115:K115,1)-SMALL(E115:K115,2))</f>
        <v>17.5</v>
      </c>
      <c r="M115" s="56">
        <f>(SUM(E115:K115)-LARGE(E115:K115,1)-LARGE(E115:K115,2)-SMALL(E115:K115,1)-SMALL(E115:K115,2))*D115</f>
        <v>31.5</v>
      </c>
      <c r="N115" s="57">
        <f t="shared" si="18"/>
        <v>444.75</v>
      </c>
      <c r="O115" s="57">
        <f t="shared" si="18"/>
        <v>191.65</v>
      </c>
      <c r="P115" s="59"/>
    </row>
    <row r="116" spans="1:16" ht="12.75" outlineLevel="1">
      <c r="A116" s="52">
        <f t="shared" si="17"/>
        <v>9</v>
      </c>
      <c r="B116" s="52">
        <f t="shared" si="17"/>
        <v>6</v>
      </c>
      <c r="C116" s="44" t="str">
        <f>'[1]СТАРТ+'!I72</f>
        <v>301В</v>
      </c>
      <c r="D116" s="53">
        <v>1.9</v>
      </c>
      <c r="E116" s="60">
        <v>7</v>
      </c>
      <c r="F116" s="54">
        <v>7</v>
      </c>
      <c r="G116" s="54">
        <v>7.5</v>
      </c>
      <c r="H116" s="54">
        <v>7.5</v>
      </c>
      <c r="I116" s="54">
        <v>7.5</v>
      </c>
      <c r="J116" s="54">
        <v>7.5</v>
      </c>
      <c r="K116" s="54">
        <v>6.5</v>
      </c>
      <c r="L116" s="55">
        <f>(SUM(E116:K116)-LARGE(E116:K116,1)-LARGE(E116:K116,2)-SMALL(E116:K116,1)-SMALL(E116:K116,2))</f>
        <v>22</v>
      </c>
      <c r="M116" s="56">
        <f>(SUM(E116:K116)-LARGE(E116:K116,1)-LARGE(E116:K116,2)-SMALL(E116:K116,1)-SMALL(E116:K116,2))*D116</f>
        <v>41.8</v>
      </c>
      <c r="N116" s="57">
        <f t="shared" si="18"/>
        <v>444.75</v>
      </c>
      <c r="O116" s="57">
        <f t="shared" si="18"/>
        <v>191.65</v>
      </c>
      <c r="P116" s="59"/>
    </row>
    <row r="117" spans="1:16" ht="12.75" outlineLevel="1">
      <c r="A117" s="52">
        <f t="shared" si="17"/>
        <v>9</v>
      </c>
      <c r="B117" s="52">
        <f t="shared" si="17"/>
        <v>6</v>
      </c>
      <c r="C117" s="44" t="str">
        <f>'[1]СТАРТ+'!K72</f>
        <v>5132Д</v>
      </c>
      <c r="D117" s="53">
        <v>2.1</v>
      </c>
      <c r="E117" s="60">
        <v>6</v>
      </c>
      <c r="F117" s="54">
        <v>6.5</v>
      </c>
      <c r="G117" s="54">
        <v>7</v>
      </c>
      <c r="H117" s="54">
        <v>6</v>
      </c>
      <c r="I117" s="54">
        <v>6.5</v>
      </c>
      <c r="J117" s="54">
        <v>6.5</v>
      </c>
      <c r="K117" s="54">
        <v>5.5</v>
      </c>
      <c r="L117" s="55">
        <f>(SUM(E117:K117)-LARGE(E117:K117,1)-LARGE(E117:K117,2)-SMALL(E117:K117,1)-SMALL(E117:K117,2))</f>
        <v>19</v>
      </c>
      <c r="M117" s="56">
        <f>(SUM(E117:K117)-LARGE(E117:K117,1)-LARGE(E117:K117,2)-SMALL(E117:K117,1)-SMALL(E117:K117,2))*D117</f>
        <v>39.9</v>
      </c>
      <c r="N117" s="57">
        <f t="shared" si="18"/>
        <v>444.75</v>
      </c>
      <c r="O117" s="57">
        <f t="shared" si="18"/>
        <v>191.65</v>
      </c>
      <c r="P117" s="59"/>
    </row>
    <row r="118" spans="1:16" ht="15" outlineLevel="1">
      <c r="A118" s="52">
        <f t="shared" si="17"/>
        <v>9</v>
      </c>
      <c r="B118" s="52">
        <f t="shared" si="17"/>
        <v>6</v>
      </c>
      <c r="C118" s="61" t="s">
        <v>10</v>
      </c>
      <c r="D118" s="62">
        <v>9.5</v>
      </c>
      <c r="E118" s="63"/>
      <c r="F118" s="60"/>
      <c r="G118" s="60"/>
      <c r="H118" s="60"/>
      <c r="I118" s="60"/>
      <c r="J118" s="60"/>
      <c r="K118" s="60"/>
      <c r="L118" s="64" t="s">
        <v>11</v>
      </c>
      <c r="M118" s="65">
        <f>SUM(M113:M117)</f>
        <v>191.65</v>
      </c>
      <c r="N118" s="57">
        <f t="shared" si="18"/>
        <v>444.75</v>
      </c>
      <c r="O118" s="57">
        <f t="shared" si="18"/>
        <v>191.65</v>
      </c>
      <c r="P118" s="59"/>
    </row>
    <row r="119" spans="1:16" ht="12.75" outlineLevel="1">
      <c r="A119" s="52">
        <f t="shared" si="17"/>
        <v>9</v>
      </c>
      <c r="B119" s="52">
        <f t="shared" si="17"/>
        <v>6</v>
      </c>
      <c r="C119" s="66" t="str">
        <f>'[1]СТАРТ+'!C73</f>
        <v>405В</v>
      </c>
      <c r="D119" s="53">
        <v>3</v>
      </c>
      <c r="E119" s="60">
        <v>7</v>
      </c>
      <c r="F119" s="60">
        <v>7</v>
      </c>
      <c r="G119" s="60">
        <v>7.5</v>
      </c>
      <c r="H119" s="60">
        <v>7</v>
      </c>
      <c r="I119" s="60">
        <v>7</v>
      </c>
      <c r="J119" s="60">
        <v>7</v>
      </c>
      <c r="K119" s="60">
        <v>7</v>
      </c>
      <c r="L119" s="55">
        <f>(SUM(E119:K119)-LARGE(E119:K119,1)-LARGE(E119:K119,2)-SMALL(E119:K119,1)-SMALL(E119:K119,2))</f>
        <v>21</v>
      </c>
      <c r="M119" s="56">
        <f>(SUM(E119:K119)-LARGE(E119:K119,1)-LARGE(E119:K119,2)-SMALL(E119:K119,1)-SMALL(E119:K119,2))*D119</f>
        <v>63</v>
      </c>
      <c r="N119" s="57">
        <f t="shared" si="18"/>
        <v>444.75</v>
      </c>
      <c r="O119" s="57">
        <f t="shared" si="18"/>
        <v>191.65</v>
      </c>
      <c r="P119" s="59"/>
    </row>
    <row r="120" spans="1:16" ht="12.75" outlineLevel="1">
      <c r="A120" s="52">
        <f t="shared" si="17"/>
        <v>9</v>
      </c>
      <c r="B120" s="52">
        <f t="shared" si="17"/>
        <v>6</v>
      </c>
      <c r="C120" s="66" t="str">
        <f>'[1]СТАРТ+'!E73</f>
        <v>107С</v>
      </c>
      <c r="D120" s="53">
        <v>2.8</v>
      </c>
      <c r="E120" s="60">
        <v>5</v>
      </c>
      <c r="F120" s="60">
        <v>5.5</v>
      </c>
      <c r="G120" s="60">
        <v>5.5</v>
      </c>
      <c r="H120" s="60">
        <v>6</v>
      </c>
      <c r="I120" s="60">
        <v>6</v>
      </c>
      <c r="J120" s="60">
        <v>6</v>
      </c>
      <c r="K120" s="60">
        <v>5.5</v>
      </c>
      <c r="L120" s="55">
        <f>(SUM(E120:K120)-LARGE(E120:K120,1)-LARGE(E120:K120,2)-SMALL(E120:K120,1)-SMALL(E120:K120,2))</f>
        <v>17</v>
      </c>
      <c r="M120" s="56">
        <f>(SUM(E120:K120)-LARGE(E120:K120,1)-LARGE(E120:K120,2)-SMALL(E120:K120,1)-SMALL(E120:K120,2))*D120</f>
        <v>47.599999999999994</v>
      </c>
      <c r="N120" s="57">
        <f t="shared" si="18"/>
        <v>444.75</v>
      </c>
      <c r="O120" s="57">
        <f t="shared" si="18"/>
        <v>191.65</v>
      </c>
      <c r="P120" s="59"/>
    </row>
    <row r="121" spans="1:16" ht="12.75" outlineLevel="1">
      <c r="A121" s="52"/>
      <c r="B121" s="52"/>
      <c r="C121" s="66" t="str">
        <f>'[1]СТАРТ+'!G73</f>
        <v>205В</v>
      </c>
      <c r="D121" s="53">
        <v>3</v>
      </c>
      <c r="E121" s="60">
        <v>5</v>
      </c>
      <c r="F121" s="60">
        <v>4.5</v>
      </c>
      <c r="G121" s="60">
        <v>5</v>
      </c>
      <c r="H121" s="60">
        <v>5</v>
      </c>
      <c r="I121" s="60">
        <v>4</v>
      </c>
      <c r="J121" s="60">
        <v>5</v>
      </c>
      <c r="K121" s="60">
        <v>5</v>
      </c>
      <c r="L121" s="55">
        <f>(SUM(E121:K121)-LARGE(E121:K121,1)-LARGE(E121:K121,2)-SMALL(E121:K121,1)-SMALL(E121:K121,2))</f>
        <v>15</v>
      </c>
      <c r="M121" s="56">
        <f>(SUM(E121:K121)-LARGE(E121:K121,1)-LARGE(E121:K121,2)-SMALL(E121:K121,1)-SMALL(E121:K121,2))*D121</f>
        <v>45</v>
      </c>
      <c r="N121" s="57">
        <f t="shared" si="18"/>
        <v>444.75</v>
      </c>
      <c r="O121" s="57">
        <f t="shared" si="18"/>
        <v>191.65</v>
      </c>
      <c r="P121" s="59"/>
    </row>
    <row r="122" spans="1:16" ht="12.75" outlineLevel="1">
      <c r="A122" s="52"/>
      <c r="B122" s="52"/>
      <c r="C122" s="66" t="str">
        <f>'[1]СТАРТ+'!I73</f>
        <v>305В</v>
      </c>
      <c r="D122" s="53">
        <v>3</v>
      </c>
      <c r="E122" s="60">
        <v>5.5</v>
      </c>
      <c r="F122" s="60">
        <v>4.5</v>
      </c>
      <c r="G122" s="60">
        <v>4.5</v>
      </c>
      <c r="H122" s="60">
        <v>4</v>
      </c>
      <c r="I122" s="60">
        <v>4</v>
      </c>
      <c r="J122" s="60">
        <v>5</v>
      </c>
      <c r="K122" s="60">
        <v>4.5</v>
      </c>
      <c r="L122" s="55">
        <f>(SUM(E122:K122)-LARGE(E122:K122,1)-LARGE(E122:K122,2)-SMALL(E122:K122,1)-SMALL(E122:K122,2))</f>
        <v>13.5</v>
      </c>
      <c r="M122" s="56">
        <f>(SUM(E122:K122)-LARGE(E122:K122,1)-LARGE(E122:K122,2)-SMALL(E122:K122,1)-SMALL(E122:K122,2))*D122</f>
        <v>40.5</v>
      </c>
      <c r="N122" s="57">
        <f t="shared" si="18"/>
        <v>444.75</v>
      </c>
      <c r="O122" s="57">
        <f t="shared" si="18"/>
        <v>191.65</v>
      </c>
      <c r="P122" s="59"/>
    </row>
    <row r="123" spans="1:16" ht="12.75" outlineLevel="1">
      <c r="A123" s="52">
        <f>A120</f>
        <v>9</v>
      </c>
      <c r="B123" s="52">
        <f>B120</f>
        <v>6</v>
      </c>
      <c r="C123" s="66" t="str">
        <f>'[1]СТАРТ+'!K73</f>
        <v>5136Д</v>
      </c>
      <c r="D123" s="53">
        <v>3</v>
      </c>
      <c r="E123" s="60">
        <v>5.5</v>
      </c>
      <c r="F123" s="60">
        <v>6.5</v>
      </c>
      <c r="G123" s="60">
        <v>6.5</v>
      </c>
      <c r="H123" s="60">
        <v>6</v>
      </c>
      <c r="I123" s="60">
        <v>7</v>
      </c>
      <c r="J123" s="60">
        <v>6.5</v>
      </c>
      <c r="K123" s="60">
        <v>6</v>
      </c>
      <c r="L123" s="55">
        <f>(SUM(E123:K123)-LARGE(E123:K123,1)-LARGE(E123:K123,2)-SMALL(E123:K123,1)-SMALL(E123:K123,2))</f>
        <v>19</v>
      </c>
      <c r="M123" s="56">
        <f>(SUM(E123:K123)-LARGE(E123:K123,1)-LARGE(E123:K123,2)-SMALL(E123:K123,1)-SMALL(E123:K123,2))*D123</f>
        <v>57</v>
      </c>
      <c r="N123" s="57">
        <f t="shared" si="18"/>
        <v>444.75</v>
      </c>
      <c r="O123" s="57">
        <f t="shared" si="18"/>
        <v>191.65</v>
      </c>
      <c r="P123" s="59"/>
    </row>
    <row r="124" spans="1:16" ht="15" outlineLevel="1">
      <c r="A124" s="52">
        <f>A123</f>
        <v>9</v>
      </c>
      <c r="B124" s="52">
        <f>B123</f>
        <v>6</v>
      </c>
      <c r="C124" s="67" t="s">
        <v>12</v>
      </c>
      <c r="D124" s="62">
        <v>14.8</v>
      </c>
      <c r="E124" s="68"/>
      <c r="F124" s="68"/>
      <c r="G124" s="68"/>
      <c r="H124" s="69"/>
      <c r="I124" s="60"/>
      <c r="J124" s="60"/>
      <c r="K124" s="60"/>
      <c r="L124" s="64" t="s">
        <v>13</v>
      </c>
      <c r="M124" s="70">
        <f>SUM(M119:M123)</f>
        <v>253.1</v>
      </c>
      <c r="N124" s="57">
        <f t="shared" si="18"/>
        <v>444.75</v>
      </c>
      <c r="O124" s="57">
        <f t="shared" si="18"/>
        <v>191.65</v>
      </c>
      <c r="P124" s="59"/>
    </row>
    <row r="125" spans="1:16" s="51" customFormat="1" ht="15">
      <c r="A125" s="44">
        <v>10</v>
      </c>
      <c r="B125" s="45">
        <f>'[1]СТАРТ+'!B149</f>
        <v>12</v>
      </c>
      <c r="C125" s="46" t="str">
        <f>'[1]СТАРТ+'!C149</f>
        <v>ЛАПИН ЕГОР</v>
      </c>
      <c r="D125" s="47"/>
      <c r="E125" s="46"/>
      <c r="F125" s="46"/>
      <c r="G125" s="46">
        <f>'[1]СТАРТ+'!F149</f>
        <v>1997</v>
      </c>
      <c r="H125" s="46" t="str">
        <f>'[1]СТАРТ+'!G149</f>
        <v>МС</v>
      </c>
      <c r="I125" s="46" t="str">
        <f>'[1]СТАРТ+'!H149</f>
        <v>БУЗУЛУК, СДЮСШОР ЦОП</v>
      </c>
      <c r="J125" s="46"/>
      <c r="K125" s="46"/>
      <c r="L125" s="48"/>
      <c r="M125" s="44"/>
      <c r="N125" s="49">
        <f>SUM(M131+M132+M133+M134+M135+M136)</f>
        <v>444.1</v>
      </c>
      <c r="O125" s="49">
        <f>M131</f>
        <v>184</v>
      </c>
      <c r="P125" s="50" t="str">
        <f>'[1]СТАРТ+'!M149</f>
        <v>ПОСТНИКОВЫ Т.Н., М.В.</v>
      </c>
    </row>
    <row r="126" spans="1:16" ht="12.75" outlineLevel="1">
      <c r="A126" s="52">
        <f aca="true" t="shared" si="19" ref="A126:B133">A125</f>
        <v>10</v>
      </c>
      <c r="B126" s="52">
        <f t="shared" si="19"/>
        <v>12</v>
      </c>
      <c r="C126" s="44" t="str">
        <f>'[1]СТАРТ+'!C150</f>
        <v>403В</v>
      </c>
      <c r="D126" s="53">
        <v>2.1</v>
      </c>
      <c r="E126" s="54">
        <v>6.5</v>
      </c>
      <c r="F126" s="54">
        <v>6.5</v>
      </c>
      <c r="G126" s="54">
        <v>6.5</v>
      </c>
      <c r="H126" s="54">
        <v>7</v>
      </c>
      <c r="I126" s="54">
        <v>6.5</v>
      </c>
      <c r="J126" s="54">
        <v>6.5</v>
      </c>
      <c r="K126" s="54">
        <v>6.5</v>
      </c>
      <c r="L126" s="55">
        <f>(SUM(E126:K126)-LARGE(E126:K126,1)-LARGE(E126:K126,2)-SMALL(E126:K126,1)-SMALL(E126:K126,2))</f>
        <v>19.5</v>
      </c>
      <c r="M126" s="56">
        <f>(SUM(E126:K126)-LARGE(E126:K126,1)-LARGE(E126:K126,2)-SMALL(E126:K126,1)-SMALL(E126:K126,2))*D126</f>
        <v>40.95</v>
      </c>
      <c r="N126" s="57">
        <f aca="true" t="shared" si="20" ref="N126:O137">N125</f>
        <v>444.1</v>
      </c>
      <c r="O126" s="57">
        <f t="shared" si="20"/>
        <v>184</v>
      </c>
      <c r="P126" s="58"/>
    </row>
    <row r="127" spans="1:16" ht="12.75" outlineLevel="1">
      <c r="A127" s="52">
        <f t="shared" si="19"/>
        <v>10</v>
      </c>
      <c r="B127" s="52">
        <f t="shared" si="19"/>
        <v>12</v>
      </c>
      <c r="C127" s="44" t="str">
        <f>'[1]СТАРТ+'!E150</f>
        <v>103В</v>
      </c>
      <c r="D127" s="53">
        <v>1.6</v>
      </c>
      <c r="E127" s="54">
        <v>7.5</v>
      </c>
      <c r="F127" s="54">
        <v>7.5</v>
      </c>
      <c r="G127" s="54">
        <v>7</v>
      </c>
      <c r="H127" s="54">
        <v>7</v>
      </c>
      <c r="I127" s="54">
        <v>7.5</v>
      </c>
      <c r="J127" s="54">
        <v>7.5</v>
      </c>
      <c r="K127" s="54">
        <v>6.5</v>
      </c>
      <c r="L127" s="55">
        <f>(SUM(E127:K127)-LARGE(E127:K127,1)-LARGE(E127:K127,2)-SMALL(E127:K127,1)-SMALL(E127:K127,2))</f>
        <v>22</v>
      </c>
      <c r="M127" s="56">
        <f>(SUM(E127:K127)-LARGE(E127:K127,1)-LARGE(E127:K127,2)-SMALL(E127:K127,1)-SMALL(E127:K127,2))*D127</f>
        <v>35.2</v>
      </c>
      <c r="N127" s="57">
        <f t="shared" si="20"/>
        <v>444.1</v>
      </c>
      <c r="O127" s="57">
        <f t="shared" si="20"/>
        <v>184</v>
      </c>
      <c r="P127" s="58"/>
    </row>
    <row r="128" spans="1:16" ht="12.75" outlineLevel="1">
      <c r="A128" s="52">
        <f t="shared" si="19"/>
        <v>10</v>
      </c>
      <c r="B128" s="52">
        <f t="shared" si="19"/>
        <v>12</v>
      </c>
      <c r="C128" s="44" t="str">
        <f>'[1]СТАРТ+'!G150</f>
        <v>201В</v>
      </c>
      <c r="D128" s="53">
        <v>1.8</v>
      </c>
      <c r="E128" s="54">
        <v>6.5</v>
      </c>
      <c r="F128" s="54">
        <v>6.5</v>
      </c>
      <c r="G128" s="54">
        <v>6</v>
      </c>
      <c r="H128" s="54">
        <v>6</v>
      </c>
      <c r="I128" s="54">
        <v>6</v>
      </c>
      <c r="J128" s="54">
        <v>6</v>
      </c>
      <c r="K128" s="54">
        <v>6</v>
      </c>
      <c r="L128" s="55">
        <f>(SUM(E128:K128)-LARGE(E128:K128,1)-LARGE(E128:K128,2)-SMALL(E128:K128,1)-SMALL(E128:K128,2))</f>
        <v>18</v>
      </c>
      <c r="M128" s="56">
        <f>(SUM(E128:K128)-LARGE(E128:K128,1)-LARGE(E128:K128,2)-SMALL(E128:K128,1)-SMALL(E128:K128,2))*D128</f>
        <v>32.4</v>
      </c>
      <c r="N128" s="57">
        <f t="shared" si="20"/>
        <v>444.1</v>
      </c>
      <c r="O128" s="57">
        <f t="shared" si="20"/>
        <v>184</v>
      </c>
      <c r="P128" s="59"/>
    </row>
    <row r="129" spans="1:16" ht="12.75" outlineLevel="1">
      <c r="A129" s="52">
        <f t="shared" si="19"/>
        <v>10</v>
      </c>
      <c r="B129" s="52">
        <f t="shared" si="19"/>
        <v>12</v>
      </c>
      <c r="C129" s="44" t="str">
        <f>'[1]СТАРТ+'!I150</f>
        <v>301В</v>
      </c>
      <c r="D129" s="53">
        <v>1.9</v>
      </c>
      <c r="E129" s="60">
        <v>6</v>
      </c>
      <c r="F129" s="54">
        <v>5.5</v>
      </c>
      <c r="G129" s="54">
        <v>5.5</v>
      </c>
      <c r="H129" s="54">
        <v>5.5</v>
      </c>
      <c r="I129" s="54">
        <v>5</v>
      </c>
      <c r="J129" s="54">
        <v>5.5</v>
      </c>
      <c r="K129" s="54">
        <v>4.5</v>
      </c>
      <c r="L129" s="55">
        <f>(SUM(E129:K129)-LARGE(E129:K129,1)-LARGE(E129:K129,2)-SMALL(E129:K129,1)-SMALL(E129:K129,2))</f>
        <v>16.5</v>
      </c>
      <c r="M129" s="56">
        <f>(SUM(E129:K129)-LARGE(E129:K129,1)-LARGE(E129:K129,2)-SMALL(E129:K129,1)-SMALL(E129:K129,2))*D129</f>
        <v>31.349999999999998</v>
      </c>
      <c r="N129" s="57">
        <f t="shared" si="20"/>
        <v>444.1</v>
      </c>
      <c r="O129" s="57">
        <f t="shared" si="20"/>
        <v>184</v>
      </c>
      <c r="P129" s="59"/>
    </row>
    <row r="130" spans="1:16" ht="12.75" outlineLevel="1">
      <c r="A130" s="52">
        <f t="shared" si="19"/>
        <v>10</v>
      </c>
      <c r="B130" s="52">
        <f t="shared" si="19"/>
        <v>12</v>
      </c>
      <c r="C130" s="44" t="str">
        <f>'[1]СТАРТ+'!K150</f>
        <v>5132Д</v>
      </c>
      <c r="D130" s="53">
        <v>2.1</v>
      </c>
      <c r="E130" s="60">
        <v>7</v>
      </c>
      <c r="F130" s="54">
        <v>7</v>
      </c>
      <c r="G130" s="54">
        <v>7</v>
      </c>
      <c r="H130" s="54">
        <v>6.5</v>
      </c>
      <c r="I130" s="54">
        <v>6.5</v>
      </c>
      <c r="J130" s="54">
        <v>7</v>
      </c>
      <c r="K130" s="54">
        <v>7</v>
      </c>
      <c r="L130" s="55">
        <f>(SUM(E130:K130)-LARGE(E130:K130,1)-LARGE(E130:K130,2)-SMALL(E130:K130,1)-SMALL(E130:K130,2))</f>
        <v>21</v>
      </c>
      <c r="M130" s="56">
        <f>(SUM(E130:K130)-LARGE(E130:K130,1)-LARGE(E130:K130,2)-SMALL(E130:K130,1)-SMALL(E130:K130,2))*D130</f>
        <v>44.1</v>
      </c>
      <c r="N130" s="57">
        <f t="shared" si="20"/>
        <v>444.1</v>
      </c>
      <c r="O130" s="57">
        <f t="shared" si="20"/>
        <v>184</v>
      </c>
      <c r="P130" s="59"/>
    </row>
    <row r="131" spans="1:16" ht="15" outlineLevel="1">
      <c r="A131" s="52">
        <f t="shared" si="19"/>
        <v>10</v>
      </c>
      <c r="B131" s="52">
        <f t="shared" si="19"/>
        <v>12</v>
      </c>
      <c r="C131" s="61" t="s">
        <v>10</v>
      </c>
      <c r="D131" s="62">
        <v>9.5</v>
      </c>
      <c r="E131" s="63"/>
      <c r="F131" s="60"/>
      <c r="G131" s="60"/>
      <c r="H131" s="60"/>
      <c r="I131" s="60"/>
      <c r="J131" s="60"/>
      <c r="K131" s="60"/>
      <c r="L131" s="64" t="s">
        <v>11</v>
      </c>
      <c r="M131" s="65">
        <f>SUM(M126:M130)</f>
        <v>184</v>
      </c>
      <c r="N131" s="57">
        <f t="shared" si="20"/>
        <v>444.1</v>
      </c>
      <c r="O131" s="57">
        <f t="shared" si="20"/>
        <v>184</v>
      </c>
      <c r="P131" s="59"/>
    </row>
    <row r="132" spans="1:16" ht="12.75" outlineLevel="1">
      <c r="A132" s="52">
        <f t="shared" si="19"/>
        <v>10</v>
      </c>
      <c r="B132" s="52">
        <f t="shared" si="19"/>
        <v>12</v>
      </c>
      <c r="C132" s="66" t="str">
        <f>'[1]СТАРТ+'!C151</f>
        <v>405С</v>
      </c>
      <c r="D132" s="53">
        <v>2.7</v>
      </c>
      <c r="E132" s="60">
        <v>7</v>
      </c>
      <c r="F132" s="60">
        <v>7.5</v>
      </c>
      <c r="G132" s="60">
        <v>7</v>
      </c>
      <c r="H132" s="60">
        <v>6.5</v>
      </c>
      <c r="I132" s="60">
        <v>7</v>
      </c>
      <c r="J132" s="60">
        <v>7</v>
      </c>
      <c r="K132" s="60">
        <v>6.5</v>
      </c>
      <c r="L132" s="55">
        <f>(SUM(E132:K132)-LARGE(E132:K132,1)-LARGE(E132:K132,2)-SMALL(E132:K132,1)-SMALL(E132:K132,2))</f>
        <v>21</v>
      </c>
      <c r="M132" s="56">
        <f>(SUM(E132:K132)-LARGE(E132:K132,1)-LARGE(E132:K132,2)-SMALL(E132:K132,1)-SMALL(E132:K132,2))*D132</f>
        <v>56.7</v>
      </c>
      <c r="N132" s="57">
        <f t="shared" si="20"/>
        <v>444.1</v>
      </c>
      <c r="O132" s="57">
        <f t="shared" si="20"/>
        <v>184</v>
      </c>
      <c r="P132" s="59"/>
    </row>
    <row r="133" spans="1:16" ht="12.75" outlineLevel="1">
      <c r="A133" s="52">
        <f t="shared" si="19"/>
        <v>10</v>
      </c>
      <c r="B133" s="52">
        <f t="shared" si="19"/>
        <v>12</v>
      </c>
      <c r="C133" s="66" t="str">
        <f>'[1]СТАРТ+'!E151</f>
        <v>107С</v>
      </c>
      <c r="D133" s="53">
        <v>2.8</v>
      </c>
      <c r="E133" s="60">
        <v>7</v>
      </c>
      <c r="F133" s="60">
        <v>7.5</v>
      </c>
      <c r="G133" s="60">
        <v>7</v>
      </c>
      <c r="H133" s="60">
        <v>7</v>
      </c>
      <c r="I133" s="60">
        <v>7.5</v>
      </c>
      <c r="J133" s="60">
        <v>7</v>
      </c>
      <c r="K133" s="60">
        <v>7</v>
      </c>
      <c r="L133" s="55">
        <f>(SUM(E133:K133)-LARGE(E133:K133,1)-LARGE(E133:K133,2)-SMALL(E133:K133,1)-SMALL(E133:K133,2))</f>
        <v>21</v>
      </c>
      <c r="M133" s="56">
        <f>(SUM(E133:K133)-LARGE(E133:K133,1)-LARGE(E133:K133,2)-SMALL(E133:K133,1)-SMALL(E133:K133,2))*D133</f>
        <v>58.8</v>
      </c>
      <c r="N133" s="57">
        <f t="shared" si="20"/>
        <v>444.1</v>
      </c>
      <c r="O133" s="57">
        <f t="shared" si="20"/>
        <v>184</v>
      </c>
      <c r="P133" s="59"/>
    </row>
    <row r="134" spans="1:16" ht="12.75" outlineLevel="1">
      <c r="A134" s="52"/>
      <c r="B134" s="52"/>
      <c r="C134" s="66" t="str">
        <f>'[1]СТАРТ+'!G151</f>
        <v>205В</v>
      </c>
      <c r="D134" s="53">
        <v>3</v>
      </c>
      <c r="E134" s="60">
        <v>6.5</v>
      </c>
      <c r="F134" s="60">
        <v>6.5</v>
      </c>
      <c r="G134" s="60">
        <v>6.5</v>
      </c>
      <c r="H134" s="60">
        <v>6.5</v>
      </c>
      <c r="I134" s="60">
        <v>7</v>
      </c>
      <c r="J134" s="60">
        <v>7</v>
      </c>
      <c r="K134" s="60">
        <v>6.5</v>
      </c>
      <c r="L134" s="55">
        <f>(SUM(E134:K134)-LARGE(E134:K134,1)-LARGE(E134:K134,2)-SMALL(E134:K134,1)-SMALL(E134:K134,2))</f>
        <v>19.5</v>
      </c>
      <c r="M134" s="56">
        <f>(SUM(E134:K134)-LARGE(E134:K134,1)-LARGE(E134:K134,2)-SMALL(E134:K134,1)-SMALL(E134:K134,2))*D134</f>
        <v>58.5</v>
      </c>
      <c r="N134" s="57">
        <f t="shared" si="20"/>
        <v>444.1</v>
      </c>
      <c r="O134" s="57">
        <f t="shared" si="20"/>
        <v>184</v>
      </c>
      <c r="P134" s="59"/>
    </row>
    <row r="135" spans="1:16" ht="12.75" outlineLevel="1">
      <c r="A135" s="52"/>
      <c r="B135" s="52"/>
      <c r="C135" s="66" t="str">
        <f>'[1]СТАРТ+'!I151</f>
        <v>305С</v>
      </c>
      <c r="D135" s="53">
        <v>2.8</v>
      </c>
      <c r="E135" s="60">
        <v>7</v>
      </c>
      <c r="F135" s="60">
        <v>6.5</v>
      </c>
      <c r="G135" s="60">
        <v>6.5</v>
      </c>
      <c r="H135" s="60">
        <v>6.5</v>
      </c>
      <c r="I135" s="60">
        <v>6.5</v>
      </c>
      <c r="J135" s="60">
        <v>7</v>
      </c>
      <c r="K135" s="60">
        <v>6.5</v>
      </c>
      <c r="L135" s="55">
        <f>(SUM(E135:K135)-LARGE(E135:K135,1)-LARGE(E135:K135,2)-SMALL(E135:K135,1)-SMALL(E135:K135,2))</f>
        <v>19.5</v>
      </c>
      <c r="M135" s="56">
        <f>(SUM(E135:K135)-LARGE(E135:K135,1)-LARGE(E135:K135,2)-SMALL(E135:K135,1)-SMALL(E135:K135,2))*D135</f>
        <v>54.599999999999994</v>
      </c>
      <c r="N135" s="57">
        <f t="shared" si="20"/>
        <v>444.1</v>
      </c>
      <c r="O135" s="57">
        <f t="shared" si="20"/>
        <v>184</v>
      </c>
      <c r="P135" s="59"/>
    </row>
    <row r="136" spans="1:16" ht="12.75" outlineLevel="1">
      <c r="A136" s="52">
        <f>A133</f>
        <v>10</v>
      </c>
      <c r="B136" s="52">
        <f>B133</f>
        <v>12</v>
      </c>
      <c r="C136" s="66" t="str">
        <f>'[1]СТАРТ+'!K151</f>
        <v>5152В</v>
      </c>
      <c r="D136" s="53">
        <v>3</v>
      </c>
      <c r="E136" s="60">
        <v>3.5</v>
      </c>
      <c r="F136" s="60">
        <v>4.5</v>
      </c>
      <c r="G136" s="60">
        <v>3.5</v>
      </c>
      <c r="H136" s="60">
        <v>3</v>
      </c>
      <c r="I136" s="60">
        <v>3</v>
      </c>
      <c r="J136" s="60">
        <v>4</v>
      </c>
      <c r="K136" s="60">
        <v>3.5</v>
      </c>
      <c r="L136" s="55">
        <f>(SUM(E136:K136)-LARGE(E136:K136,1)-LARGE(E136:K136,2)-SMALL(E136:K136,1)-SMALL(E136:K136,2))</f>
        <v>10.5</v>
      </c>
      <c r="M136" s="56">
        <f>(SUM(E136:K136)-LARGE(E136:K136,1)-LARGE(E136:K136,2)-SMALL(E136:K136,1)-SMALL(E136:K136,2))*D136</f>
        <v>31.5</v>
      </c>
      <c r="N136" s="57">
        <f t="shared" si="20"/>
        <v>444.1</v>
      </c>
      <c r="O136" s="57">
        <f t="shared" si="20"/>
        <v>184</v>
      </c>
      <c r="P136" s="59"/>
    </row>
    <row r="137" spans="1:16" ht="15" outlineLevel="1">
      <c r="A137" s="52">
        <f>A136</f>
        <v>10</v>
      </c>
      <c r="B137" s="52">
        <f>B136</f>
        <v>12</v>
      </c>
      <c r="C137" s="67" t="s">
        <v>12</v>
      </c>
      <c r="D137" s="62">
        <v>14.3</v>
      </c>
      <c r="E137" s="68"/>
      <c r="F137" s="68"/>
      <c r="G137" s="68"/>
      <c r="H137" s="69"/>
      <c r="I137" s="60"/>
      <c r="J137" s="60"/>
      <c r="K137" s="60"/>
      <c r="L137" s="64" t="s">
        <v>13</v>
      </c>
      <c r="M137" s="70">
        <f>SUM(M132:M136)</f>
        <v>260.1</v>
      </c>
      <c r="N137" s="57">
        <f t="shared" si="20"/>
        <v>444.1</v>
      </c>
      <c r="O137" s="57">
        <f t="shared" si="20"/>
        <v>184</v>
      </c>
      <c r="P137" s="59"/>
    </row>
    <row r="138" spans="1:16" s="51" customFormat="1" ht="15">
      <c r="A138" s="44">
        <v>11</v>
      </c>
      <c r="B138" s="45">
        <f>'[1]СТАРТ+'!B266</f>
        <v>21</v>
      </c>
      <c r="C138" s="46" t="str">
        <f>'[1]СТАРТ+'!C266</f>
        <v>ПОПОВ ВЛАДИМИР</v>
      </c>
      <c r="D138" s="47"/>
      <c r="E138" s="46"/>
      <c r="F138" s="46"/>
      <c r="G138" s="46">
        <f>'[1]СТАРТ+'!F266</f>
        <v>1996</v>
      </c>
      <c r="H138" s="46" t="str">
        <f>'[1]СТАРТ+'!G266</f>
        <v>КМС</v>
      </c>
      <c r="I138" s="46" t="str">
        <f>'[1]СТАРТ+'!H266</f>
        <v>ЕКАТЕРИНБУР ДВОРЕЦ МОЛОДЕЖИ УОР-1</v>
      </c>
      <c r="J138" s="46"/>
      <c r="K138" s="46"/>
      <c r="L138" s="48"/>
      <c r="M138" s="44"/>
      <c r="N138" s="49">
        <f>SUM(M144+M145+M146+M147+M148+M149)</f>
        <v>442.40000000000003</v>
      </c>
      <c r="O138" s="49">
        <f>M144</f>
        <v>173.60000000000002</v>
      </c>
      <c r="P138" s="50" t="str">
        <f>'[1]СТАРТ+'!M266</f>
        <v>МАМИН Н.П.</v>
      </c>
    </row>
    <row r="139" spans="1:16" ht="12.75" outlineLevel="1">
      <c r="A139" s="52">
        <f aca="true" t="shared" si="21" ref="A139:B146">A138</f>
        <v>11</v>
      </c>
      <c r="B139" s="52">
        <f t="shared" si="21"/>
        <v>21</v>
      </c>
      <c r="C139" s="44" t="str">
        <f>'[1]СТАРТ+'!C267</f>
        <v>201В</v>
      </c>
      <c r="D139" s="53">
        <v>1.8</v>
      </c>
      <c r="E139" s="54">
        <v>6.5</v>
      </c>
      <c r="F139" s="54">
        <v>6.5</v>
      </c>
      <c r="G139" s="54">
        <v>6.5</v>
      </c>
      <c r="H139" s="54">
        <v>7</v>
      </c>
      <c r="I139" s="54">
        <v>7</v>
      </c>
      <c r="J139" s="54">
        <v>6.5</v>
      </c>
      <c r="K139" s="54">
        <v>6.5</v>
      </c>
      <c r="L139" s="55">
        <f>(SUM(E139:K139)-LARGE(E139:K139,1)-LARGE(E139:K139,2)-SMALL(E139:K139,1)-SMALL(E139:K139,2))</f>
        <v>19.5</v>
      </c>
      <c r="M139" s="56">
        <f>(SUM(E139:K139)-LARGE(E139:K139,1)-LARGE(E139:K139,2)-SMALL(E139:K139,1)-SMALL(E139:K139,2))*D139</f>
        <v>35.1</v>
      </c>
      <c r="N139" s="57">
        <f aca="true" t="shared" si="22" ref="N139:O150">N138</f>
        <v>442.40000000000003</v>
      </c>
      <c r="O139" s="57">
        <f t="shared" si="22"/>
        <v>173.60000000000002</v>
      </c>
      <c r="P139" s="58"/>
    </row>
    <row r="140" spans="1:16" ht="12.75" outlineLevel="1">
      <c r="A140" s="52">
        <f t="shared" si="21"/>
        <v>11</v>
      </c>
      <c r="B140" s="52">
        <f t="shared" si="21"/>
        <v>21</v>
      </c>
      <c r="C140" s="44" t="str">
        <f>'[1]СТАРТ+'!E267</f>
        <v>301В</v>
      </c>
      <c r="D140" s="53">
        <v>1.9</v>
      </c>
      <c r="E140" s="54">
        <v>6</v>
      </c>
      <c r="F140" s="54">
        <v>6.5</v>
      </c>
      <c r="G140" s="54">
        <v>7</v>
      </c>
      <c r="H140" s="54">
        <v>7</v>
      </c>
      <c r="I140" s="54">
        <v>6.5</v>
      </c>
      <c r="J140" s="54">
        <v>7</v>
      </c>
      <c r="K140" s="54">
        <v>6.5</v>
      </c>
      <c r="L140" s="55">
        <f>(SUM(E140:K140)-LARGE(E140:K140,1)-LARGE(E140:K140,2)-SMALL(E140:K140,1)-SMALL(E140:K140,2))</f>
        <v>20</v>
      </c>
      <c r="M140" s="56">
        <f>(SUM(E140:K140)-LARGE(E140:K140,1)-LARGE(E140:K140,2)-SMALL(E140:K140,1)-SMALL(E140:K140,2))*D140</f>
        <v>38</v>
      </c>
      <c r="N140" s="57">
        <f t="shared" si="22"/>
        <v>442.40000000000003</v>
      </c>
      <c r="O140" s="57">
        <f t="shared" si="22"/>
        <v>173.60000000000002</v>
      </c>
      <c r="P140" s="58"/>
    </row>
    <row r="141" spans="1:16" ht="12.75" outlineLevel="1">
      <c r="A141" s="52">
        <f t="shared" si="21"/>
        <v>11</v>
      </c>
      <c r="B141" s="52">
        <f t="shared" si="21"/>
        <v>21</v>
      </c>
      <c r="C141" s="44" t="str">
        <f>'[1]СТАРТ+'!G267</f>
        <v>403В</v>
      </c>
      <c r="D141" s="53">
        <v>2.1</v>
      </c>
      <c r="E141" s="54">
        <v>6</v>
      </c>
      <c r="F141" s="54">
        <v>6</v>
      </c>
      <c r="G141" s="54">
        <v>5.5</v>
      </c>
      <c r="H141" s="54">
        <v>5.5</v>
      </c>
      <c r="I141" s="54">
        <v>5.5</v>
      </c>
      <c r="J141" s="54">
        <v>6</v>
      </c>
      <c r="K141" s="54">
        <v>6</v>
      </c>
      <c r="L141" s="55">
        <f>(SUM(E141:K141)-LARGE(E141:K141,1)-LARGE(E141:K141,2)-SMALL(E141:K141,1)-SMALL(E141:K141,2))</f>
        <v>17.5</v>
      </c>
      <c r="M141" s="56">
        <f>(SUM(E141:K141)-LARGE(E141:K141,1)-LARGE(E141:K141,2)-SMALL(E141:K141,1)-SMALL(E141:K141,2))*D141</f>
        <v>36.75</v>
      </c>
      <c r="N141" s="57">
        <f t="shared" si="22"/>
        <v>442.40000000000003</v>
      </c>
      <c r="O141" s="57">
        <f t="shared" si="22"/>
        <v>173.60000000000002</v>
      </c>
      <c r="P141" s="59"/>
    </row>
    <row r="142" spans="1:16" ht="12.75" outlineLevel="1">
      <c r="A142" s="52">
        <f t="shared" si="21"/>
        <v>11</v>
      </c>
      <c r="B142" s="52">
        <f t="shared" si="21"/>
        <v>21</v>
      </c>
      <c r="C142" s="44" t="str">
        <f>'[1]СТАРТ+'!I267</f>
        <v>103В</v>
      </c>
      <c r="D142" s="53">
        <v>1.6</v>
      </c>
      <c r="E142" s="60">
        <v>6.5</v>
      </c>
      <c r="F142" s="54">
        <v>7</v>
      </c>
      <c r="G142" s="54">
        <v>6.5</v>
      </c>
      <c r="H142" s="54">
        <v>6.5</v>
      </c>
      <c r="I142" s="54">
        <v>7</v>
      </c>
      <c r="J142" s="54">
        <v>6.5</v>
      </c>
      <c r="K142" s="54">
        <v>6.5</v>
      </c>
      <c r="L142" s="55">
        <f>(SUM(E142:K142)-LARGE(E142:K142,1)-LARGE(E142:K142,2)-SMALL(E142:K142,1)-SMALL(E142:K142,2))</f>
        <v>19.5</v>
      </c>
      <c r="M142" s="56">
        <f>(SUM(E142:K142)-LARGE(E142:K142,1)-LARGE(E142:K142,2)-SMALL(E142:K142,1)-SMALL(E142:K142,2))*D142</f>
        <v>31.200000000000003</v>
      </c>
      <c r="N142" s="57">
        <f t="shared" si="22"/>
        <v>442.40000000000003</v>
      </c>
      <c r="O142" s="57">
        <f t="shared" si="22"/>
        <v>173.60000000000002</v>
      </c>
      <c r="P142" s="59"/>
    </row>
    <row r="143" spans="1:16" ht="12.75" outlineLevel="1">
      <c r="A143" s="52">
        <f t="shared" si="21"/>
        <v>11</v>
      </c>
      <c r="B143" s="52">
        <f t="shared" si="21"/>
        <v>21</v>
      </c>
      <c r="C143" s="44" t="str">
        <f>'[1]СТАРТ+'!K267</f>
        <v>5132Д</v>
      </c>
      <c r="D143" s="53">
        <v>2.1</v>
      </c>
      <c r="E143" s="60">
        <v>5</v>
      </c>
      <c r="F143" s="54">
        <v>5.5</v>
      </c>
      <c r="G143" s="54">
        <v>5</v>
      </c>
      <c r="H143" s="54">
        <v>5.5</v>
      </c>
      <c r="I143" s="54">
        <v>5.5</v>
      </c>
      <c r="J143" s="54">
        <v>5</v>
      </c>
      <c r="K143" s="54">
        <v>5</v>
      </c>
      <c r="L143" s="55">
        <f>(SUM(E143:K143)-LARGE(E143:K143,1)-LARGE(E143:K143,2)-SMALL(E143:K143,1)-SMALL(E143:K143,2))</f>
        <v>15.5</v>
      </c>
      <c r="M143" s="56">
        <f>(SUM(E143:K143)-LARGE(E143:K143,1)-LARGE(E143:K143,2)-SMALL(E143:K143,1)-SMALL(E143:K143,2))*D143</f>
        <v>32.550000000000004</v>
      </c>
      <c r="N143" s="57">
        <f t="shared" si="22"/>
        <v>442.40000000000003</v>
      </c>
      <c r="O143" s="57">
        <f t="shared" si="22"/>
        <v>173.60000000000002</v>
      </c>
      <c r="P143" s="59"/>
    </row>
    <row r="144" spans="1:16" ht="15" outlineLevel="1">
      <c r="A144" s="52">
        <f t="shared" si="21"/>
        <v>11</v>
      </c>
      <c r="B144" s="52">
        <f t="shared" si="21"/>
        <v>21</v>
      </c>
      <c r="C144" s="61" t="s">
        <v>10</v>
      </c>
      <c r="D144" s="62">
        <v>9.5</v>
      </c>
      <c r="E144" s="63"/>
      <c r="F144" s="60"/>
      <c r="G144" s="60"/>
      <c r="H144" s="60"/>
      <c r="I144" s="60"/>
      <c r="J144" s="60"/>
      <c r="K144" s="60"/>
      <c r="L144" s="64" t="s">
        <v>11</v>
      </c>
      <c r="M144" s="65">
        <f>SUM(M139:M143)</f>
        <v>173.60000000000002</v>
      </c>
      <c r="N144" s="57">
        <f t="shared" si="22"/>
        <v>442.40000000000003</v>
      </c>
      <c r="O144" s="57">
        <f t="shared" si="22"/>
        <v>173.60000000000002</v>
      </c>
      <c r="P144" s="59"/>
    </row>
    <row r="145" spans="1:16" ht="12.75" outlineLevel="1">
      <c r="A145" s="52">
        <f t="shared" si="21"/>
        <v>11</v>
      </c>
      <c r="B145" s="52">
        <f t="shared" si="21"/>
        <v>21</v>
      </c>
      <c r="C145" s="66" t="str">
        <f>'[1]СТАРТ+'!C268</f>
        <v>205В</v>
      </c>
      <c r="D145" s="53">
        <v>3</v>
      </c>
      <c r="E145" s="60">
        <v>7</v>
      </c>
      <c r="F145" s="60">
        <v>7</v>
      </c>
      <c r="G145" s="60">
        <v>7</v>
      </c>
      <c r="H145" s="60">
        <v>7</v>
      </c>
      <c r="I145" s="60">
        <v>7.5</v>
      </c>
      <c r="J145" s="60">
        <v>7</v>
      </c>
      <c r="K145" s="60">
        <v>7</v>
      </c>
      <c r="L145" s="55">
        <f>(SUM(E145:K145)-LARGE(E145:K145,1)-LARGE(E145:K145,2)-SMALL(E145:K145,1)-SMALL(E145:K145,2))</f>
        <v>21</v>
      </c>
      <c r="M145" s="56">
        <f>(SUM(E145:K145)-LARGE(E145:K145,1)-LARGE(E145:K145,2)-SMALL(E145:K145,1)-SMALL(E145:K145,2))*D145</f>
        <v>63</v>
      </c>
      <c r="N145" s="57">
        <f t="shared" si="22"/>
        <v>442.40000000000003</v>
      </c>
      <c r="O145" s="57">
        <f t="shared" si="22"/>
        <v>173.60000000000002</v>
      </c>
      <c r="P145" s="59"/>
    </row>
    <row r="146" spans="1:16" ht="12.75" outlineLevel="1">
      <c r="A146" s="52">
        <f t="shared" si="21"/>
        <v>11</v>
      </c>
      <c r="B146" s="52">
        <f t="shared" si="21"/>
        <v>21</v>
      </c>
      <c r="C146" s="66" t="str">
        <f>'[1]СТАРТ+'!E268</f>
        <v>305В</v>
      </c>
      <c r="D146" s="53">
        <v>3</v>
      </c>
      <c r="E146" s="60">
        <v>5.5</v>
      </c>
      <c r="F146" s="60">
        <v>5</v>
      </c>
      <c r="G146" s="60">
        <v>5.5</v>
      </c>
      <c r="H146" s="60">
        <v>5.5</v>
      </c>
      <c r="I146" s="60">
        <v>6.5</v>
      </c>
      <c r="J146" s="60">
        <v>6.5</v>
      </c>
      <c r="K146" s="60">
        <v>6</v>
      </c>
      <c r="L146" s="55">
        <f>(SUM(E146:K146)-LARGE(E146:K146,1)-LARGE(E146:K146,2)-SMALL(E146:K146,1)-SMALL(E146:K146,2))</f>
        <v>17</v>
      </c>
      <c r="M146" s="56">
        <f>(SUM(E146:K146)-LARGE(E146:K146,1)-LARGE(E146:K146,2)-SMALL(E146:K146,1)-SMALL(E146:K146,2))*D146</f>
        <v>51</v>
      </c>
      <c r="N146" s="57">
        <f t="shared" si="22"/>
        <v>442.40000000000003</v>
      </c>
      <c r="O146" s="57">
        <f t="shared" si="22"/>
        <v>173.60000000000002</v>
      </c>
      <c r="P146" s="59"/>
    </row>
    <row r="147" spans="1:16" ht="12.75" outlineLevel="1">
      <c r="A147" s="52"/>
      <c r="B147" s="52"/>
      <c r="C147" s="66" t="str">
        <f>'[1]СТАРТ+'!G268</f>
        <v>405В</v>
      </c>
      <c r="D147" s="53">
        <v>3</v>
      </c>
      <c r="E147" s="60">
        <v>5</v>
      </c>
      <c r="F147" s="60">
        <v>5.5</v>
      </c>
      <c r="G147" s="60">
        <v>5.5</v>
      </c>
      <c r="H147" s="60">
        <v>5</v>
      </c>
      <c r="I147" s="60">
        <v>4</v>
      </c>
      <c r="J147" s="60">
        <v>5</v>
      </c>
      <c r="K147" s="60">
        <v>5</v>
      </c>
      <c r="L147" s="55">
        <f>(SUM(E147:K147)-LARGE(E147:K147,1)-LARGE(E147:K147,2)-SMALL(E147:K147,1)-SMALL(E147:K147,2))</f>
        <v>15</v>
      </c>
      <c r="M147" s="56">
        <f>(SUM(E147:K147)-LARGE(E147:K147,1)-LARGE(E147:K147,2)-SMALL(E147:K147,1)-SMALL(E147:K147,2))*D147</f>
        <v>45</v>
      </c>
      <c r="N147" s="57">
        <f t="shared" si="22"/>
        <v>442.40000000000003</v>
      </c>
      <c r="O147" s="57">
        <f t="shared" si="22"/>
        <v>173.60000000000002</v>
      </c>
      <c r="P147" s="59"/>
    </row>
    <row r="148" spans="1:16" ht="12.75" outlineLevel="1">
      <c r="A148" s="52"/>
      <c r="B148" s="52"/>
      <c r="C148" s="66" t="str">
        <f>'[1]СТАРТ+'!I268</f>
        <v>107В</v>
      </c>
      <c r="D148" s="53">
        <v>3.1</v>
      </c>
      <c r="E148" s="60">
        <v>4.5</v>
      </c>
      <c r="F148" s="60">
        <v>6</v>
      </c>
      <c r="G148" s="60">
        <v>6.5</v>
      </c>
      <c r="H148" s="60">
        <v>6</v>
      </c>
      <c r="I148" s="60">
        <v>6</v>
      </c>
      <c r="J148" s="60">
        <v>6</v>
      </c>
      <c r="K148" s="60">
        <v>5</v>
      </c>
      <c r="L148" s="55">
        <f>(SUM(E148:K148)-LARGE(E148:K148,1)-LARGE(E148:K148,2)-SMALL(E148:K148,1)-SMALL(E148:K148,2))</f>
        <v>18</v>
      </c>
      <c r="M148" s="56">
        <f>(SUM(E148:K148)-LARGE(E148:K148,1)-LARGE(E148:K148,2)-SMALL(E148:K148,1)-SMALL(E148:K148,2))*D148</f>
        <v>55.800000000000004</v>
      </c>
      <c r="N148" s="57">
        <f t="shared" si="22"/>
        <v>442.40000000000003</v>
      </c>
      <c r="O148" s="57">
        <f t="shared" si="22"/>
        <v>173.60000000000002</v>
      </c>
      <c r="P148" s="59"/>
    </row>
    <row r="149" spans="1:16" ht="12.75" outlineLevel="1">
      <c r="A149" s="52">
        <f>A146</f>
        <v>11</v>
      </c>
      <c r="B149" s="52">
        <f>B146</f>
        <v>21</v>
      </c>
      <c r="C149" s="66" t="str">
        <f>'[1]СТАРТ+'!K268</f>
        <v>5152В</v>
      </c>
      <c r="D149" s="53">
        <v>3</v>
      </c>
      <c r="E149" s="60">
        <v>6</v>
      </c>
      <c r="F149" s="60">
        <v>6</v>
      </c>
      <c r="G149" s="60">
        <v>6</v>
      </c>
      <c r="H149" s="60">
        <v>5.5</v>
      </c>
      <c r="I149" s="60">
        <v>6.5</v>
      </c>
      <c r="J149" s="60">
        <v>6</v>
      </c>
      <c r="K149" s="60">
        <v>5.5</v>
      </c>
      <c r="L149" s="55">
        <f>(SUM(E149:K149)-LARGE(E149:K149,1)-LARGE(E149:K149,2)-SMALL(E149:K149,1)-SMALL(E149:K149,2))</f>
        <v>18</v>
      </c>
      <c r="M149" s="56">
        <f>(SUM(E149:K149)-LARGE(E149:K149,1)-LARGE(E149:K149,2)-SMALL(E149:K149,1)-SMALL(E149:K149,2))*D149</f>
        <v>54</v>
      </c>
      <c r="N149" s="57">
        <f t="shared" si="22"/>
        <v>442.40000000000003</v>
      </c>
      <c r="O149" s="57">
        <f t="shared" si="22"/>
        <v>173.60000000000002</v>
      </c>
      <c r="P149" s="59"/>
    </row>
    <row r="150" spans="1:16" ht="15" outlineLevel="1">
      <c r="A150" s="52">
        <f>A149</f>
        <v>11</v>
      </c>
      <c r="B150" s="52">
        <f>B149</f>
        <v>21</v>
      </c>
      <c r="C150" s="67" t="s">
        <v>12</v>
      </c>
      <c r="D150" s="62">
        <v>15.1</v>
      </c>
      <c r="E150" s="68"/>
      <c r="F150" s="68"/>
      <c r="G150" s="68"/>
      <c r="H150" s="69"/>
      <c r="I150" s="60"/>
      <c r="J150" s="60"/>
      <c r="K150" s="60"/>
      <c r="L150" s="64" t="s">
        <v>13</v>
      </c>
      <c r="M150" s="70">
        <f>SUM(M145:M149)</f>
        <v>268.8</v>
      </c>
      <c r="N150" s="57">
        <f t="shared" si="22"/>
        <v>442.40000000000003</v>
      </c>
      <c r="O150" s="57">
        <f t="shared" si="22"/>
        <v>173.60000000000002</v>
      </c>
      <c r="P150" s="59"/>
    </row>
    <row r="151" spans="1:16" s="51" customFormat="1" ht="15">
      <c r="A151" s="44">
        <v>12</v>
      </c>
      <c r="B151" s="45">
        <f>'[1]СТАРТ+'!B19</f>
        <v>2</v>
      </c>
      <c r="C151" s="46" t="str">
        <f>'[1]СТАРТ+'!C19</f>
        <v>ВНУКОВ ИГОРЬ</v>
      </c>
      <c r="D151" s="47"/>
      <c r="E151" s="46"/>
      <c r="F151" s="46"/>
      <c r="G151" s="46">
        <f>'[1]СТАРТ+'!F19</f>
        <v>1997</v>
      </c>
      <c r="H151" s="46" t="str">
        <f>'[1]СТАРТ+'!G19</f>
        <v>МС</v>
      </c>
      <c r="I151" s="46" t="str">
        <f>'[1]СТАРТ+'!H19</f>
        <v>ВОРОНЕЖ ОСДЮСШОР ИМ. Д.САУТИНА</v>
      </c>
      <c r="J151" s="46"/>
      <c r="K151" s="46"/>
      <c r="L151" s="48"/>
      <c r="M151" s="44"/>
      <c r="N151" s="49">
        <f>SUM(M157+M158+M159+M160+M161+M162)</f>
        <v>425.84999999999997</v>
      </c>
      <c r="O151" s="49">
        <f>M157</f>
        <v>188.54999999999998</v>
      </c>
      <c r="P151" s="50" t="str">
        <f>'[1]СТАРТ+'!M19</f>
        <v>САУТИН Д.И., ДРОЖЖИНЫ Е.Г., Н.В.</v>
      </c>
    </row>
    <row r="152" spans="1:16" ht="12.75" outlineLevel="1">
      <c r="A152" s="52">
        <f aca="true" t="shared" si="23" ref="A152:B159">A151</f>
        <v>12</v>
      </c>
      <c r="B152" s="52">
        <f t="shared" si="23"/>
        <v>2</v>
      </c>
      <c r="C152" s="44" t="str">
        <f>'[1]СТАРТ+'!C20</f>
        <v>403В</v>
      </c>
      <c r="D152" s="53">
        <v>2.1</v>
      </c>
      <c r="E152" s="54">
        <v>6</v>
      </c>
      <c r="F152" s="54">
        <v>6</v>
      </c>
      <c r="G152" s="54">
        <v>6.5</v>
      </c>
      <c r="H152" s="54">
        <v>6</v>
      </c>
      <c r="I152" s="54">
        <v>6</v>
      </c>
      <c r="J152" s="54">
        <v>5.5</v>
      </c>
      <c r="K152" s="54">
        <v>5.5</v>
      </c>
      <c r="L152" s="55">
        <f>(SUM(E152:K152)-LARGE(E152:K152,1)-LARGE(E152:K152,2)-SMALL(E152:K152,1)-SMALL(E152:K152,2))</f>
        <v>18</v>
      </c>
      <c r="M152" s="56">
        <f>(SUM(E152:K152)-LARGE(E152:K152,1)-LARGE(E152:K152,2)-SMALL(E152:K152,1)-SMALL(E152:K152,2))*D152</f>
        <v>37.800000000000004</v>
      </c>
      <c r="N152" s="57">
        <f aca="true" t="shared" si="24" ref="N152:O163">N151</f>
        <v>425.84999999999997</v>
      </c>
      <c r="O152" s="57">
        <f t="shared" si="24"/>
        <v>188.54999999999998</v>
      </c>
      <c r="P152" s="58"/>
    </row>
    <row r="153" spans="1:16" ht="12.75" outlineLevel="1">
      <c r="A153" s="52">
        <f t="shared" si="23"/>
        <v>12</v>
      </c>
      <c r="B153" s="52">
        <f t="shared" si="23"/>
        <v>2</v>
      </c>
      <c r="C153" s="44" t="str">
        <f>'[1]СТАРТ+'!E20</f>
        <v>103В</v>
      </c>
      <c r="D153" s="53">
        <v>1.6</v>
      </c>
      <c r="E153" s="54">
        <v>7</v>
      </c>
      <c r="F153" s="54">
        <v>7</v>
      </c>
      <c r="G153" s="54">
        <v>7</v>
      </c>
      <c r="H153" s="54">
        <v>7</v>
      </c>
      <c r="I153" s="54">
        <v>7</v>
      </c>
      <c r="J153" s="54">
        <v>7</v>
      </c>
      <c r="K153" s="54">
        <v>7</v>
      </c>
      <c r="L153" s="55">
        <f>(SUM(E153:K153)-LARGE(E153:K153,1)-LARGE(E153:K153,2)-SMALL(E153:K153,1)-SMALL(E153:K153,2))</f>
        <v>21</v>
      </c>
      <c r="M153" s="56">
        <f>(SUM(E153:K153)-LARGE(E153:K153,1)-LARGE(E153:K153,2)-SMALL(E153:K153,1)-SMALL(E153:K153,2))*D153</f>
        <v>33.6</v>
      </c>
      <c r="N153" s="57">
        <f t="shared" si="24"/>
        <v>425.84999999999997</v>
      </c>
      <c r="O153" s="57">
        <f t="shared" si="24"/>
        <v>188.54999999999998</v>
      </c>
      <c r="P153" s="58"/>
    </row>
    <row r="154" spans="1:16" ht="12.75" outlineLevel="1">
      <c r="A154" s="52">
        <f t="shared" si="23"/>
        <v>12</v>
      </c>
      <c r="B154" s="52">
        <f t="shared" si="23"/>
        <v>2</v>
      </c>
      <c r="C154" s="44" t="str">
        <f>'[1]СТАРТ+'!G20</f>
        <v>201В</v>
      </c>
      <c r="D154" s="53">
        <v>1.8</v>
      </c>
      <c r="E154" s="54">
        <v>7</v>
      </c>
      <c r="F154" s="54">
        <v>7</v>
      </c>
      <c r="G154" s="54">
        <v>6.5</v>
      </c>
      <c r="H154" s="54">
        <v>6.5</v>
      </c>
      <c r="I154" s="54">
        <v>7</v>
      </c>
      <c r="J154" s="54">
        <v>6.5</v>
      </c>
      <c r="K154" s="54">
        <v>6.5</v>
      </c>
      <c r="L154" s="55">
        <f>(SUM(E154:K154)-LARGE(E154:K154,1)-LARGE(E154:K154,2)-SMALL(E154:K154,1)-SMALL(E154:K154,2))</f>
        <v>20</v>
      </c>
      <c r="M154" s="56">
        <f>(SUM(E154:K154)-LARGE(E154:K154,1)-LARGE(E154:K154,2)-SMALL(E154:K154,1)-SMALL(E154:K154,2))*D154</f>
        <v>36</v>
      </c>
      <c r="N154" s="57">
        <f t="shared" si="24"/>
        <v>425.84999999999997</v>
      </c>
      <c r="O154" s="57">
        <f t="shared" si="24"/>
        <v>188.54999999999998</v>
      </c>
      <c r="P154" s="59"/>
    </row>
    <row r="155" spans="1:16" ht="12.75" outlineLevel="1">
      <c r="A155" s="52">
        <f t="shared" si="23"/>
        <v>12</v>
      </c>
      <c r="B155" s="52">
        <f t="shared" si="23"/>
        <v>2</v>
      </c>
      <c r="C155" s="44" t="str">
        <f>'[1]СТАРТ+'!I20</f>
        <v>301В</v>
      </c>
      <c r="D155" s="53">
        <v>1.9</v>
      </c>
      <c r="E155" s="60">
        <v>6.5</v>
      </c>
      <c r="F155" s="54">
        <v>6.5</v>
      </c>
      <c r="G155" s="54">
        <v>7</v>
      </c>
      <c r="H155" s="54">
        <v>7</v>
      </c>
      <c r="I155" s="54">
        <v>6.5</v>
      </c>
      <c r="J155" s="54">
        <v>6.5</v>
      </c>
      <c r="K155" s="54">
        <v>6.5</v>
      </c>
      <c r="L155" s="55">
        <f>(SUM(E155:K155)-LARGE(E155:K155,1)-LARGE(E155:K155,2)-SMALL(E155:K155,1)-SMALL(E155:K155,2))</f>
        <v>19.5</v>
      </c>
      <c r="M155" s="56">
        <f>(SUM(E155:K155)-LARGE(E155:K155,1)-LARGE(E155:K155,2)-SMALL(E155:K155,1)-SMALL(E155:K155,2))*D155</f>
        <v>37.05</v>
      </c>
      <c r="N155" s="57">
        <f t="shared" si="24"/>
        <v>425.84999999999997</v>
      </c>
      <c r="O155" s="57">
        <f t="shared" si="24"/>
        <v>188.54999999999998</v>
      </c>
      <c r="P155" s="59"/>
    </row>
    <row r="156" spans="1:16" ht="12.75" outlineLevel="1">
      <c r="A156" s="52">
        <f t="shared" si="23"/>
        <v>12</v>
      </c>
      <c r="B156" s="52">
        <f t="shared" si="23"/>
        <v>2</v>
      </c>
      <c r="C156" s="44" t="str">
        <f>'[1]СТАРТ+'!K20</f>
        <v>5132Д</v>
      </c>
      <c r="D156" s="53">
        <v>2.1</v>
      </c>
      <c r="E156" s="60">
        <v>6.5</v>
      </c>
      <c r="F156" s="54">
        <v>7</v>
      </c>
      <c r="G156" s="54">
        <v>7</v>
      </c>
      <c r="H156" s="54">
        <v>7</v>
      </c>
      <c r="I156" s="54">
        <v>6.5</v>
      </c>
      <c r="J156" s="54">
        <v>7</v>
      </c>
      <c r="K156" s="54">
        <v>7</v>
      </c>
      <c r="L156" s="55">
        <f>(SUM(E156:K156)-LARGE(E156:K156,1)-LARGE(E156:K156,2)-SMALL(E156:K156,1)-SMALL(E156:K156,2))</f>
        <v>21</v>
      </c>
      <c r="M156" s="56">
        <f>(SUM(E156:K156)-LARGE(E156:K156,1)-LARGE(E156:K156,2)-SMALL(E156:K156,1)-SMALL(E156:K156,2))*D156</f>
        <v>44.1</v>
      </c>
      <c r="N156" s="57">
        <f t="shared" si="24"/>
        <v>425.84999999999997</v>
      </c>
      <c r="O156" s="57">
        <f t="shared" si="24"/>
        <v>188.54999999999998</v>
      </c>
      <c r="P156" s="59"/>
    </row>
    <row r="157" spans="1:16" ht="15" outlineLevel="1">
      <c r="A157" s="52">
        <f t="shared" si="23"/>
        <v>12</v>
      </c>
      <c r="B157" s="52">
        <f t="shared" si="23"/>
        <v>2</v>
      </c>
      <c r="C157" s="61" t="s">
        <v>10</v>
      </c>
      <c r="D157" s="62">
        <v>9.5</v>
      </c>
      <c r="E157" s="63"/>
      <c r="F157" s="60"/>
      <c r="G157" s="60"/>
      <c r="H157" s="60"/>
      <c r="I157" s="60"/>
      <c r="J157" s="60"/>
      <c r="K157" s="60"/>
      <c r="L157" s="64" t="s">
        <v>11</v>
      </c>
      <c r="M157" s="65">
        <f>SUM(M152:M156)</f>
        <v>188.54999999999998</v>
      </c>
      <c r="N157" s="57">
        <f t="shared" si="24"/>
        <v>425.84999999999997</v>
      </c>
      <c r="O157" s="57">
        <f t="shared" si="24"/>
        <v>188.54999999999998</v>
      </c>
      <c r="P157" s="59"/>
    </row>
    <row r="158" spans="1:16" ht="12.75" outlineLevel="1">
      <c r="A158" s="52">
        <f t="shared" si="23"/>
        <v>12</v>
      </c>
      <c r="B158" s="52">
        <f t="shared" si="23"/>
        <v>2</v>
      </c>
      <c r="C158" s="66" t="str">
        <f>'[1]СТАРТ+'!C21</f>
        <v>405В</v>
      </c>
      <c r="D158" s="53">
        <v>3</v>
      </c>
      <c r="E158" s="60">
        <v>7</v>
      </c>
      <c r="F158" s="60">
        <v>6</v>
      </c>
      <c r="G158" s="60">
        <v>6.5</v>
      </c>
      <c r="H158" s="60">
        <v>6</v>
      </c>
      <c r="I158" s="60">
        <v>5.5</v>
      </c>
      <c r="J158" s="60">
        <v>6.5</v>
      </c>
      <c r="K158" s="60">
        <v>6</v>
      </c>
      <c r="L158" s="55">
        <f>(SUM(E158:K158)-LARGE(E158:K158,1)-LARGE(E158:K158,2)-SMALL(E158:K158,1)-SMALL(E158:K158,2))</f>
        <v>18.5</v>
      </c>
      <c r="M158" s="56">
        <f>(SUM(E158:K158)-LARGE(E158:K158,1)-LARGE(E158:K158,2)-SMALL(E158:K158,1)-SMALL(E158:K158,2))*D158</f>
        <v>55.5</v>
      </c>
      <c r="N158" s="57">
        <f t="shared" si="24"/>
        <v>425.84999999999997</v>
      </c>
      <c r="O158" s="57">
        <f t="shared" si="24"/>
        <v>188.54999999999998</v>
      </c>
      <c r="P158" s="59"/>
    </row>
    <row r="159" spans="1:16" ht="12.75" outlineLevel="1">
      <c r="A159" s="52">
        <f t="shared" si="23"/>
        <v>12</v>
      </c>
      <c r="B159" s="52">
        <f t="shared" si="23"/>
        <v>2</v>
      </c>
      <c r="C159" s="66" t="str">
        <f>'[1]СТАРТ+'!E21</f>
        <v>107С</v>
      </c>
      <c r="D159" s="53">
        <v>2.8</v>
      </c>
      <c r="E159" s="60">
        <v>4.5</v>
      </c>
      <c r="F159" s="60">
        <v>4.5</v>
      </c>
      <c r="G159" s="60">
        <v>5</v>
      </c>
      <c r="H159" s="60">
        <v>4.5</v>
      </c>
      <c r="I159" s="60">
        <v>4</v>
      </c>
      <c r="J159" s="60">
        <v>4.5</v>
      </c>
      <c r="K159" s="60">
        <v>4.5</v>
      </c>
      <c r="L159" s="55">
        <f>(SUM(E159:K159)-LARGE(E159:K159,1)-LARGE(E159:K159,2)-SMALL(E159:K159,1)-SMALL(E159:K159,2))</f>
        <v>13.5</v>
      </c>
      <c r="M159" s="56">
        <f>(SUM(E159:K159)-LARGE(E159:K159,1)-LARGE(E159:K159,2)-SMALL(E159:K159,1)-SMALL(E159:K159,2))*D159</f>
        <v>37.8</v>
      </c>
      <c r="N159" s="57">
        <f t="shared" si="24"/>
        <v>425.84999999999997</v>
      </c>
      <c r="O159" s="57">
        <f t="shared" si="24"/>
        <v>188.54999999999998</v>
      </c>
      <c r="P159" s="59"/>
    </row>
    <row r="160" spans="1:16" ht="12.75" outlineLevel="1">
      <c r="A160" s="52"/>
      <c r="B160" s="52"/>
      <c r="C160" s="66" t="str">
        <f>'[1]СТАРТ+'!G21</f>
        <v>5152В</v>
      </c>
      <c r="D160" s="53">
        <v>3</v>
      </c>
      <c r="E160" s="60">
        <v>4.5</v>
      </c>
      <c r="F160" s="60">
        <v>4</v>
      </c>
      <c r="G160" s="60">
        <v>4.5</v>
      </c>
      <c r="H160" s="60">
        <v>5</v>
      </c>
      <c r="I160" s="60">
        <v>4.5</v>
      </c>
      <c r="J160" s="60">
        <v>4.5</v>
      </c>
      <c r="K160" s="60">
        <v>4.5</v>
      </c>
      <c r="L160" s="55">
        <f>(SUM(E160:K160)-LARGE(E160:K160,1)-LARGE(E160:K160,2)-SMALL(E160:K160,1)-SMALL(E160:K160,2))</f>
        <v>13.5</v>
      </c>
      <c r="M160" s="56">
        <f>(SUM(E160:K160)-LARGE(E160:K160,1)-LARGE(E160:K160,2)-SMALL(E160:K160,1)-SMALL(E160:K160,2))*D160</f>
        <v>40.5</v>
      </c>
      <c r="N160" s="57">
        <f t="shared" si="24"/>
        <v>425.84999999999997</v>
      </c>
      <c r="O160" s="57">
        <f t="shared" si="24"/>
        <v>188.54999999999998</v>
      </c>
      <c r="P160" s="59"/>
    </row>
    <row r="161" spans="1:16" ht="12.75" outlineLevel="1">
      <c r="A161" s="52"/>
      <c r="B161" s="52"/>
      <c r="C161" s="66" t="str">
        <f>'[1]СТАРТ+'!I21</f>
        <v>205В</v>
      </c>
      <c r="D161" s="53">
        <v>3</v>
      </c>
      <c r="E161" s="60">
        <v>6</v>
      </c>
      <c r="F161" s="60">
        <v>5.5</v>
      </c>
      <c r="G161" s="60">
        <v>5.5</v>
      </c>
      <c r="H161" s="60">
        <v>6</v>
      </c>
      <c r="I161" s="60">
        <v>5</v>
      </c>
      <c r="J161" s="60">
        <v>6</v>
      </c>
      <c r="K161" s="60">
        <v>6</v>
      </c>
      <c r="L161" s="55">
        <f>(SUM(E161:K161)-LARGE(E161:K161,1)-LARGE(E161:K161,2)-SMALL(E161:K161,1)-SMALL(E161:K161,2))</f>
        <v>17.5</v>
      </c>
      <c r="M161" s="56">
        <f>(SUM(E161:K161)-LARGE(E161:K161,1)-LARGE(E161:K161,2)-SMALL(E161:K161,1)-SMALL(E161:K161,2))*D161</f>
        <v>52.5</v>
      </c>
      <c r="N161" s="57">
        <f t="shared" si="24"/>
        <v>425.84999999999997</v>
      </c>
      <c r="O161" s="57">
        <f t="shared" si="24"/>
        <v>188.54999999999998</v>
      </c>
      <c r="P161" s="59"/>
    </row>
    <row r="162" spans="1:16" ht="12.75" outlineLevel="1">
      <c r="A162" s="52">
        <f>A159</f>
        <v>12</v>
      </c>
      <c r="B162" s="52">
        <f>B159</f>
        <v>2</v>
      </c>
      <c r="C162" s="66" t="str">
        <f>'[1]СТАРТ+'!K21</f>
        <v>305В</v>
      </c>
      <c r="D162" s="53">
        <v>3</v>
      </c>
      <c r="E162" s="60">
        <v>5</v>
      </c>
      <c r="F162" s="60">
        <v>6</v>
      </c>
      <c r="G162" s="60">
        <v>5.5</v>
      </c>
      <c r="H162" s="60">
        <v>6</v>
      </c>
      <c r="I162" s="60">
        <v>5</v>
      </c>
      <c r="J162" s="60">
        <v>6</v>
      </c>
      <c r="K162" s="60">
        <v>5.5</v>
      </c>
      <c r="L162" s="55">
        <f>(SUM(E162:K162)-LARGE(E162:K162,1)-LARGE(E162:K162,2)-SMALL(E162:K162,1)-SMALL(E162:K162,2))</f>
        <v>17</v>
      </c>
      <c r="M162" s="56">
        <f>(SUM(E162:K162)-LARGE(E162:K162,1)-LARGE(E162:K162,2)-SMALL(E162:K162,1)-SMALL(E162:K162,2))*D162</f>
        <v>51</v>
      </c>
      <c r="N162" s="57">
        <f t="shared" si="24"/>
        <v>425.84999999999997</v>
      </c>
      <c r="O162" s="57">
        <f t="shared" si="24"/>
        <v>188.54999999999998</v>
      </c>
      <c r="P162" s="59"/>
    </row>
    <row r="163" spans="1:16" ht="15" outlineLevel="1">
      <c r="A163" s="52">
        <f>A162</f>
        <v>12</v>
      </c>
      <c r="B163" s="52">
        <f>B162</f>
        <v>2</v>
      </c>
      <c r="C163" s="67" t="s">
        <v>12</v>
      </c>
      <c r="D163" s="62">
        <v>14.8</v>
      </c>
      <c r="E163" s="68"/>
      <c r="F163" s="68"/>
      <c r="G163" s="68"/>
      <c r="H163" s="69"/>
      <c r="I163" s="60"/>
      <c r="J163" s="60"/>
      <c r="K163" s="60"/>
      <c r="L163" s="64" t="s">
        <v>13</v>
      </c>
      <c r="M163" s="70">
        <f>SUM(M158:M162)</f>
        <v>237.3</v>
      </c>
      <c r="N163" s="57">
        <f t="shared" si="24"/>
        <v>425.84999999999997</v>
      </c>
      <c r="O163" s="57">
        <f t="shared" si="24"/>
        <v>188.54999999999998</v>
      </c>
      <c r="P163" s="59"/>
    </row>
    <row r="164" spans="1:16" s="51" customFormat="1" ht="15">
      <c r="A164" s="44">
        <v>13</v>
      </c>
      <c r="B164" s="45">
        <f>'[1]СТАРТ+'!B214</f>
        <v>17</v>
      </c>
      <c r="C164" s="46" t="str">
        <f>'[1]СТАРТ+'!C214</f>
        <v>КУКЛИН АНДРЕЙ</v>
      </c>
      <c r="D164" s="47"/>
      <c r="E164" s="46"/>
      <c r="F164" s="46"/>
      <c r="G164" s="46">
        <f>'[1]СТАРТ+'!F214</f>
        <v>1998</v>
      </c>
      <c r="H164" s="46" t="str">
        <f>'[1]СТАРТ+'!G214</f>
        <v>МС</v>
      </c>
      <c r="I164" s="46" t="str">
        <f>'[1]СТАРТ+'!H214</f>
        <v>МО РУЗА УОР</v>
      </c>
      <c r="J164" s="46"/>
      <c r="K164" s="46"/>
      <c r="L164" s="48"/>
      <c r="M164" s="44"/>
      <c r="N164" s="49">
        <f>SUM(M170+M171+M172+M173+M174+M175)</f>
        <v>423.45</v>
      </c>
      <c r="O164" s="49">
        <f>M170</f>
        <v>181.8</v>
      </c>
      <c r="P164" s="50" t="str">
        <f>'[1]СТАРТ+'!M214</f>
        <v>КОСЫРЕВ А.В., ТОЛМАЧЕВА И.В.</v>
      </c>
    </row>
    <row r="165" spans="1:16" ht="12.75" outlineLevel="1">
      <c r="A165" s="52">
        <f aca="true" t="shared" si="25" ref="A165:B172">A164</f>
        <v>13</v>
      </c>
      <c r="B165" s="52">
        <f t="shared" si="25"/>
        <v>17</v>
      </c>
      <c r="C165" s="44" t="str">
        <f>'[1]СТАРТ+'!C215</f>
        <v>403В</v>
      </c>
      <c r="D165" s="53">
        <v>2.1</v>
      </c>
      <c r="E165" s="54">
        <v>6.5</v>
      </c>
      <c r="F165" s="54">
        <v>6.5</v>
      </c>
      <c r="G165" s="54">
        <v>6.5</v>
      </c>
      <c r="H165" s="54">
        <v>6.5</v>
      </c>
      <c r="I165" s="54">
        <v>6.5</v>
      </c>
      <c r="J165" s="54">
        <v>6.5</v>
      </c>
      <c r="K165" s="54">
        <v>6.5</v>
      </c>
      <c r="L165" s="55">
        <f>(SUM(E165:K165)-LARGE(E165:K165,1)-LARGE(E165:K165,2)-SMALL(E165:K165,1)-SMALL(E165:K165,2))</f>
        <v>19.5</v>
      </c>
      <c r="M165" s="56">
        <f>(SUM(E165:K165)-LARGE(E165:K165,1)-LARGE(E165:K165,2)-SMALL(E165:K165,1)-SMALL(E165:K165,2))*D165</f>
        <v>40.95</v>
      </c>
      <c r="N165" s="57">
        <f aca="true" t="shared" si="26" ref="N165:O176">N164</f>
        <v>423.45</v>
      </c>
      <c r="O165" s="57">
        <f t="shared" si="26"/>
        <v>181.8</v>
      </c>
      <c r="P165" s="58"/>
    </row>
    <row r="166" spans="1:16" ht="12.75" outlineLevel="1">
      <c r="A166" s="52">
        <f t="shared" si="25"/>
        <v>13</v>
      </c>
      <c r="B166" s="52">
        <f t="shared" si="25"/>
        <v>17</v>
      </c>
      <c r="C166" s="44" t="str">
        <f>'[1]СТАРТ+'!E215</f>
        <v>103В</v>
      </c>
      <c r="D166" s="53">
        <v>1.6</v>
      </c>
      <c r="E166" s="54">
        <v>7</v>
      </c>
      <c r="F166" s="54">
        <v>6.5</v>
      </c>
      <c r="G166" s="54">
        <v>6.5</v>
      </c>
      <c r="H166" s="54">
        <v>6.5</v>
      </c>
      <c r="I166" s="54">
        <v>7</v>
      </c>
      <c r="J166" s="54">
        <v>6.5</v>
      </c>
      <c r="K166" s="54">
        <v>7</v>
      </c>
      <c r="L166" s="55">
        <f>(SUM(E166:K166)-LARGE(E166:K166,1)-LARGE(E166:K166,2)-SMALL(E166:K166,1)-SMALL(E166:K166,2))</f>
        <v>20</v>
      </c>
      <c r="M166" s="56">
        <f>(SUM(E166:K166)-LARGE(E166:K166,1)-LARGE(E166:K166,2)-SMALL(E166:K166,1)-SMALL(E166:K166,2))*D166</f>
        <v>32</v>
      </c>
      <c r="N166" s="57">
        <f t="shared" si="26"/>
        <v>423.45</v>
      </c>
      <c r="O166" s="57">
        <f t="shared" si="26"/>
        <v>181.8</v>
      </c>
      <c r="P166" s="58"/>
    </row>
    <row r="167" spans="1:16" ht="12.75" outlineLevel="1">
      <c r="A167" s="52">
        <f t="shared" si="25"/>
        <v>13</v>
      </c>
      <c r="B167" s="52">
        <f t="shared" si="25"/>
        <v>17</v>
      </c>
      <c r="C167" s="44" t="str">
        <f>'[1]СТАРТ+'!G215</f>
        <v>201В</v>
      </c>
      <c r="D167" s="53">
        <v>1.8</v>
      </c>
      <c r="E167" s="54">
        <v>7</v>
      </c>
      <c r="F167" s="54">
        <v>8</v>
      </c>
      <c r="G167" s="54">
        <v>7</v>
      </c>
      <c r="H167" s="54">
        <v>7</v>
      </c>
      <c r="I167" s="54">
        <v>7</v>
      </c>
      <c r="J167" s="54">
        <v>7</v>
      </c>
      <c r="K167" s="54">
        <v>7.5</v>
      </c>
      <c r="L167" s="55">
        <f>(SUM(E167:K167)-LARGE(E167:K167,1)-LARGE(E167:K167,2)-SMALL(E167:K167,1)-SMALL(E167:K167,2))</f>
        <v>21</v>
      </c>
      <c r="M167" s="56">
        <f>(SUM(E167:K167)-LARGE(E167:K167,1)-LARGE(E167:K167,2)-SMALL(E167:K167,1)-SMALL(E167:K167,2))*D167</f>
        <v>37.800000000000004</v>
      </c>
      <c r="N167" s="57">
        <f t="shared" si="26"/>
        <v>423.45</v>
      </c>
      <c r="O167" s="57">
        <f t="shared" si="26"/>
        <v>181.8</v>
      </c>
      <c r="P167" s="59"/>
    </row>
    <row r="168" spans="1:16" ht="12.75" outlineLevel="1">
      <c r="A168" s="52">
        <f t="shared" si="25"/>
        <v>13</v>
      </c>
      <c r="B168" s="52">
        <f t="shared" si="25"/>
        <v>17</v>
      </c>
      <c r="C168" s="44" t="str">
        <f>'[1]СТАРТ+'!I215</f>
        <v>301В</v>
      </c>
      <c r="D168" s="53">
        <v>1.9</v>
      </c>
      <c r="E168" s="60">
        <v>6</v>
      </c>
      <c r="F168" s="54">
        <v>6.5</v>
      </c>
      <c r="G168" s="54">
        <v>6.5</v>
      </c>
      <c r="H168" s="54">
        <v>6</v>
      </c>
      <c r="I168" s="54">
        <v>6.5</v>
      </c>
      <c r="J168" s="54">
        <v>6.5</v>
      </c>
      <c r="K168" s="54">
        <v>7</v>
      </c>
      <c r="L168" s="55">
        <f>(SUM(E168:K168)-LARGE(E168:K168,1)-LARGE(E168:K168,2)-SMALL(E168:K168,1)-SMALL(E168:K168,2))</f>
        <v>19.5</v>
      </c>
      <c r="M168" s="56">
        <f>(SUM(E168:K168)-LARGE(E168:K168,1)-LARGE(E168:K168,2)-SMALL(E168:K168,1)-SMALL(E168:K168,2))*D168</f>
        <v>37.05</v>
      </c>
      <c r="N168" s="57">
        <f t="shared" si="26"/>
        <v>423.45</v>
      </c>
      <c r="O168" s="57">
        <f t="shared" si="26"/>
        <v>181.8</v>
      </c>
      <c r="P168" s="59"/>
    </row>
    <row r="169" spans="1:16" ht="12.75" outlineLevel="1">
      <c r="A169" s="52">
        <f t="shared" si="25"/>
        <v>13</v>
      </c>
      <c r="B169" s="52">
        <f t="shared" si="25"/>
        <v>17</v>
      </c>
      <c r="C169" s="44" t="str">
        <f>'[1]СТАРТ+'!K215</f>
        <v>5231Д</v>
      </c>
      <c r="D169" s="53">
        <v>2</v>
      </c>
      <c r="E169" s="60">
        <v>5.5</v>
      </c>
      <c r="F169" s="54">
        <v>5.5</v>
      </c>
      <c r="G169" s="54">
        <v>6</v>
      </c>
      <c r="H169" s="54">
        <v>6</v>
      </c>
      <c r="I169" s="54">
        <v>6</v>
      </c>
      <c r="J169" s="54">
        <v>5.5</v>
      </c>
      <c r="K169" s="54">
        <v>5.5</v>
      </c>
      <c r="L169" s="55">
        <f>(SUM(E169:K169)-LARGE(E169:K169,1)-LARGE(E169:K169,2)-SMALL(E169:K169,1)-SMALL(E169:K169,2))</f>
        <v>17</v>
      </c>
      <c r="M169" s="56">
        <f>(SUM(E169:K169)-LARGE(E169:K169,1)-LARGE(E169:K169,2)-SMALL(E169:K169,1)-SMALL(E169:K169,2))*D169</f>
        <v>34</v>
      </c>
      <c r="N169" s="57">
        <f t="shared" si="26"/>
        <v>423.45</v>
      </c>
      <c r="O169" s="57">
        <f t="shared" si="26"/>
        <v>181.8</v>
      </c>
      <c r="P169" s="59"/>
    </row>
    <row r="170" spans="1:16" ht="15" outlineLevel="1">
      <c r="A170" s="52">
        <f t="shared" si="25"/>
        <v>13</v>
      </c>
      <c r="B170" s="52">
        <f t="shared" si="25"/>
        <v>17</v>
      </c>
      <c r="C170" s="61" t="s">
        <v>10</v>
      </c>
      <c r="D170" s="62">
        <v>9.4</v>
      </c>
      <c r="E170" s="63"/>
      <c r="F170" s="60"/>
      <c r="G170" s="60"/>
      <c r="H170" s="60"/>
      <c r="I170" s="60"/>
      <c r="J170" s="60"/>
      <c r="K170" s="60"/>
      <c r="L170" s="64" t="s">
        <v>11</v>
      </c>
      <c r="M170" s="65">
        <f>SUM(M165:M169)</f>
        <v>181.8</v>
      </c>
      <c r="N170" s="57">
        <f t="shared" si="26"/>
        <v>423.45</v>
      </c>
      <c r="O170" s="57">
        <f t="shared" si="26"/>
        <v>181.8</v>
      </c>
      <c r="P170" s="59"/>
    </row>
    <row r="171" spans="1:16" ht="12.75" outlineLevel="1">
      <c r="A171" s="52">
        <f t="shared" si="25"/>
        <v>13</v>
      </c>
      <c r="B171" s="52">
        <f t="shared" si="25"/>
        <v>17</v>
      </c>
      <c r="C171" s="66" t="str">
        <f>'[1]СТАРТ+'!C216</f>
        <v>405В</v>
      </c>
      <c r="D171" s="53">
        <v>3</v>
      </c>
      <c r="E171" s="60">
        <v>7</v>
      </c>
      <c r="F171" s="60">
        <v>7</v>
      </c>
      <c r="G171" s="60">
        <v>6.5</v>
      </c>
      <c r="H171" s="60">
        <v>7</v>
      </c>
      <c r="I171" s="60">
        <v>7</v>
      </c>
      <c r="J171" s="60">
        <v>7</v>
      </c>
      <c r="K171" s="60">
        <v>7.5</v>
      </c>
      <c r="L171" s="55">
        <f>(SUM(E171:K171)-LARGE(E171:K171,1)-LARGE(E171:K171,2)-SMALL(E171:K171,1)-SMALL(E171:K171,2))</f>
        <v>21</v>
      </c>
      <c r="M171" s="56">
        <f>(SUM(E171:K171)-LARGE(E171:K171,1)-LARGE(E171:K171,2)-SMALL(E171:K171,1)-SMALL(E171:K171,2))*D171</f>
        <v>63</v>
      </c>
      <c r="N171" s="57">
        <f t="shared" si="26"/>
        <v>423.45</v>
      </c>
      <c r="O171" s="57">
        <f t="shared" si="26"/>
        <v>181.8</v>
      </c>
      <c r="P171" s="59"/>
    </row>
    <row r="172" spans="1:16" ht="12.75" outlineLevel="1">
      <c r="A172" s="52">
        <f t="shared" si="25"/>
        <v>13</v>
      </c>
      <c r="B172" s="52">
        <f t="shared" si="25"/>
        <v>17</v>
      </c>
      <c r="C172" s="66" t="str">
        <f>'[1]СТАРТ+'!E216</f>
        <v>107В</v>
      </c>
      <c r="D172" s="53">
        <v>3.1</v>
      </c>
      <c r="E172" s="60">
        <v>5.5</v>
      </c>
      <c r="F172" s="60">
        <v>5.5</v>
      </c>
      <c r="G172" s="60">
        <v>5.5</v>
      </c>
      <c r="H172" s="60">
        <v>5.5</v>
      </c>
      <c r="I172" s="60">
        <v>5</v>
      </c>
      <c r="J172" s="60">
        <v>5.5</v>
      </c>
      <c r="K172" s="60">
        <v>6</v>
      </c>
      <c r="L172" s="55">
        <f>(SUM(E172:K172)-LARGE(E172:K172,1)-LARGE(E172:K172,2)-SMALL(E172:K172,1)-SMALL(E172:K172,2))</f>
        <v>16.5</v>
      </c>
      <c r="M172" s="56">
        <f>(SUM(E172:K172)-LARGE(E172:K172,1)-LARGE(E172:K172,2)-SMALL(E172:K172,1)-SMALL(E172:K172,2))*D172</f>
        <v>51.15</v>
      </c>
      <c r="N172" s="57">
        <f t="shared" si="26"/>
        <v>423.45</v>
      </c>
      <c r="O172" s="57">
        <f t="shared" si="26"/>
        <v>181.8</v>
      </c>
      <c r="P172" s="59"/>
    </row>
    <row r="173" spans="1:16" ht="12.75" outlineLevel="1">
      <c r="A173" s="52"/>
      <c r="B173" s="52"/>
      <c r="C173" s="66" t="str">
        <f>'[1]СТАРТ+'!G216</f>
        <v>5152В</v>
      </c>
      <c r="D173" s="53">
        <v>3</v>
      </c>
      <c r="E173" s="60">
        <v>5.5</v>
      </c>
      <c r="F173" s="60">
        <v>5.5</v>
      </c>
      <c r="G173" s="60">
        <v>5.5</v>
      </c>
      <c r="H173" s="60">
        <v>5.5</v>
      </c>
      <c r="I173" s="60">
        <v>6</v>
      </c>
      <c r="J173" s="60">
        <v>6</v>
      </c>
      <c r="K173" s="60">
        <v>6</v>
      </c>
      <c r="L173" s="55">
        <f>(SUM(E173:K173)-LARGE(E173:K173,1)-LARGE(E173:K173,2)-SMALL(E173:K173,1)-SMALL(E173:K173,2))</f>
        <v>17</v>
      </c>
      <c r="M173" s="56">
        <f>(SUM(E173:K173)-LARGE(E173:K173,1)-LARGE(E173:K173,2)-SMALL(E173:K173,1)-SMALL(E173:K173,2))*D173</f>
        <v>51</v>
      </c>
      <c r="N173" s="57">
        <f t="shared" si="26"/>
        <v>423.45</v>
      </c>
      <c r="O173" s="57">
        <f t="shared" si="26"/>
        <v>181.8</v>
      </c>
      <c r="P173" s="59"/>
    </row>
    <row r="174" spans="1:16" ht="12.75" outlineLevel="1">
      <c r="A174" s="52"/>
      <c r="B174" s="52"/>
      <c r="C174" s="66" t="str">
        <f>'[1]СТАРТ+'!I216</f>
        <v>205В</v>
      </c>
      <c r="D174" s="53">
        <v>3</v>
      </c>
      <c r="E174" s="60">
        <v>2</v>
      </c>
      <c r="F174" s="60">
        <v>2</v>
      </c>
      <c r="G174" s="60">
        <v>1.5</v>
      </c>
      <c r="H174" s="60">
        <v>2</v>
      </c>
      <c r="I174" s="60">
        <v>2</v>
      </c>
      <c r="J174" s="60">
        <v>2.5</v>
      </c>
      <c r="K174" s="60">
        <v>2</v>
      </c>
      <c r="L174" s="55">
        <f>(SUM(E174:K174)-LARGE(E174:K174,1)-LARGE(E174:K174,2)-SMALL(E174:K174,1)-SMALL(E174:K174,2))</f>
        <v>6</v>
      </c>
      <c r="M174" s="56">
        <f>(SUM(E174:K174)-LARGE(E174:K174,1)-LARGE(E174:K174,2)-SMALL(E174:K174,1)-SMALL(E174:K174,2))*D174</f>
        <v>18</v>
      </c>
      <c r="N174" s="57">
        <f t="shared" si="26"/>
        <v>423.45</v>
      </c>
      <c r="O174" s="57">
        <f t="shared" si="26"/>
        <v>181.8</v>
      </c>
      <c r="P174" s="59"/>
    </row>
    <row r="175" spans="1:16" ht="12.75" outlineLevel="1">
      <c r="A175" s="52">
        <f>A172</f>
        <v>13</v>
      </c>
      <c r="B175" s="52">
        <f>B172</f>
        <v>17</v>
      </c>
      <c r="C175" s="66" t="str">
        <f>'[1]СТАРТ+'!K216</f>
        <v>305В</v>
      </c>
      <c r="D175" s="53">
        <v>3</v>
      </c>
      <c r="E175" s="60">
        <v>6</v>
      </c>
      <c r="F175" s="60">
        <v>6</v>
      </c>
      <c r="G175" s="60">
        <v>6.5</v>
      </c>
      <c r="H175" s="60">
        <v>6.5</v>
      </c>
      <c r="I175" s="60">
        <v>6.5</v>
      </c>
      <c r="J175" s="60">
        <v>6.5</v>
      </c>
      <c r="K175" s="60">
        <v>7</v>
      </c>
      <c r="L175" s="55">
        <f>(SUM(E175:K175)-LARGE(E175:K175,1)-LARGE(E175:K175,2)-SMALL(E175:K175,1)-SMALL(E175:K175,2))</f>
        <v>19.5</v>
      </c>
      <c r="M175" s="56">
        <f>(SUM(E175:K175)-LARGE(E175:K175,1)-LARGE(E175:K175,2)-SMALL(E175:K175,1)-SMALL(E175:K175,2))*D175</f>
        <v>58.5</v>
      </c>
      <c r="N175" s="57">
        <f t="shared" si="26"/>
        <v>423.45</v>
      </c>
      <c r="O175" s="57">
        <f t="shared" si="26"/>
        <v>181.8</v>
      </c>
      <c r="P175" s="59"/>
    </row>
    <row r="176" spans="1:16" ht="15" outlineLevel="1">
      <c r="A176" s="52">
        <f>A175</f>
        <v>13</v>
      </c>
      <c r="B176" s="52">
        <f>B175</f>
        <v>17</v>
      </c>
      <c r="C176" s="67" t="s">
        <v>12</v>
      </c>
      <c r="D176" s="62">
        <v>15.1</v>
      </c>
      <c r="E176" s="68"/>
      <c r="F176" s="68"/>
      <c r="G176" s="68"/>
      <c r="H176" s="69"/>
      <c r="I176" s="60"/>
      <c r="J176" s="60"/>
      <c r="K176" s="60"/>
      <c r="L176" s="64" t="s">
        <v>13</v>
      </c>
      <c r="M176" s="70">
        <f>SUM(M171:M175)</f>
        <v>241.65</v>
      </c>
      <c r="N176" s="57">
        <f t="shared" si="26"/>
        <v>423.45</v>
      </c>
      <c r="O176" s="57">
        <f t="shared" si="26"/>
        <v>181.8</v>
      </c>
      <c r="P176" s="59"/>
    </row>
    <row r="177" spans="1:16" s="51" customFormat="1" ht="15">
      <c r="A177" s="44">
        <v>14</v>
      </c>
      <c r="B177" s="45">
        <f>'[1]СТАРТ+'!B292</f>
        <v>23</v>
      </c>
      <c r="C177" s="46" t="str">
        <f>'[1]СТАРТ+'!C292</f>
        <v>ДАНИЛОВ АРТЕМ</v>
      </c>
      <c r="D177" s="47"/>
      <c r="E177" s="46"/>
      <c r="F177" s="46"/>
      <c r="G177" s="46">
        <f>'[1]СТАРТ+'!F292</f>
        <v>1998</v>
      </c>
      <c r="H177" s="46" t="str">
        <f>'[1]СТАРТ+'!G292</f>
        <v>МС</v>
      </c>
      <c r="I177" s="46" t="str">
        <f>'[1]СТАРТ+'!H292</f>
        <v>СПБ-1 ЭКРАН ИЖОРЕЦ</v>
      </c>
      <c r="J177" s="46"/>
      <c r="K177" s="46"/>
      <c r="L177" s="48"/>
      <c r="M177" s="44"/>
      <c r="N177" s="49">
        <f>SUM(M183+M184+M185+M186+M187+M188)</f>
        <v>414.65000000000003</v>
      </c>
      <c r="O177" s="49">
        <f>M183</f>
        <v>188.10000000000002</v>
      </c>
      <c r="P177" s="50" t="str">
        <f>'[1]СТАРТ+'!M292</f>
        <v>МЕНГДЕН Т.В., ШИРОКОВА Т.В.</v>
      </c>
    </row>
    <row r="178" spans="1:16" ht="12.75" outlineLevel="1">
      <c r="A178" s="52">
        <f aca="true" t="shared" si="27" ref="A178:B185">A177</f>
        <v>14</v>
      </c>
      <c r="B178" s="52">
        <f t="shared" si="27"/>
        <v>23</v>
      </c>
      <c r="C178" s="44" t="str">
        <f>'[1]СТАРТ+'!C293</f>
        <v>103В</v>
      </c>
      <c r="D178" s="53">
        <v>1.6</v>
      </c>
      <c r="E178" s="54">
        <v>7</v>
      </c>
      <c r="F178" s="54">
        <v>6.5</v>
      </c>
      <c r="G178" s="54">
        <v>6.5</v>
      </c>
      <c r="H178" s="54">
        <v>6.5</v>
      </c>
      <c r="I178" s="54">
        <v>6.5</v>
      </c>
      <c r="J178" s="54">
        <v>7</v>
      </c>
      <c r="K178" s="54">
        <v>6.5</v>
      </c>
      <c r="L178" s="55">
        <f>(SUM(E178:K178)-LARGE(E178:K178,1)-LARGE(E178:K178,2)-SMALL(E178:K178,1)-SMALL(E178:K178,2))</f>
        <v>19.5</v>
      </c>
      <c r="M178" s="56">
        <f>(SUM(E178:K178)-LARGE(E178:K178,1)-LARGE(E178:K178,2)-SMALL(E178:K178,1)-SMALL(E178:K178,2))*D178</f>
        <v>31.200000000000003</v>
      </c>
      <c r="N178" s="57">
        <f aca="true" t="shared" si="28" ref="N178:O189">N177</f>
        <v>414.65000000000003</v>
      </c>
      <c r="O178" s="57">
        <f t="shared" si="28"/>
        <v>188.10000000000002</v>
      </c>
      <c r="P178" s="58"/>
    </row>
    <row r="179" spans="1:16" ht="12.75" outlineLevel="1">
      <c r="A179" s="52">
        <f t="shared" si="27"/>
        <v>14</v>
      </c>
      <c r="B179" s="52">
        <f t="shared" si="27"/>
        <v>23</v>
      </c>
      <c r="C179" s="44" t="str">
        <f>'[1]СТАРТ+'!E293</f>
        <v>403В</v>
      </c>
      <c r="D179" s="53">
        <v>2.1</v>
      </c>
      <c r="E179" s="54">
        <v>7</v>
      </c>
      <c r="F179" s="54">
        <v>7</v>
      </c>
      <c r="G179" s="54">
        <v>7</v>
      </c>
      <c r="H179" s="54">
        <v>7</v>
      </c>
      <c r="I179" s="54">
        <v>7</v>
      </c>
      <c r="J179" s="54">
        <v>7</v>
      </c>
      <c r="K179" s="54">
        <v>7</v>
      </c>
      <c r="L179" s="55">
        <f>(SUM(E179:K179)-LARGE(E179:K179,1)-LARGE(E179:K179,2)-SMALL(E179:K179,1)-SMALL(E179:K179,2))</f>
        <v>21</v>
      </c>
      <c r="M179" s="56">
        <f>(SUM(E179:K179)-LARGE(E179:K179,1)-LARGE(E179:K179,2)-SMALL(E179:K179,1)-SMALL(E179:K179,2))*D179</f>
        <v>44.1</v>
      </c>
      <c r="N179" s="57">
        <f t="shared" si="28"/>
        <v>414.65000000000003</v>
      </c>
      <c r="O179" s="57">
        <f t="shared" si="28"/>
        <v>188.10000000000002</v>
      </c>
      <c r="P179" s="58"/>
    </row>
    <row r="180" spans="1:16" ht="12.75" outlineLevel="1">
      <c r="A180" s="52">
        <f t="shared" si="27"/>
        <v>14</v>
      </c>
      <c r="B180" s="52">
        <f t="shared" si="27"/>
        <v>23</v>
      </c>
      <c r="C180" s="44" t="str">
        <f>'[1]СТАРТ+'!G293</f>
        <v>201В</v>
      </c>
      <c r="D180" s="53">
        <v>1.8</v>
      </c>
      <c r="E180" s="54">
        <v>6.5</v>
      </c>
      <c r="F180" s="54">
        <v>6.5</v>
      </c>
      <c r="G180" s="54">
        <v>6.5</v>
      </c>
      <c r="H180" s="54">
        <v>6</v>
      </c>
      <c r="I180" s="54">
        <v>6.5</v>
      </c>
      <c r="J180" s="54">
        <v>6.5</v>
      </c>
      <c r="K180" s="54">
        <v>7</v>
      </c>
      <c r="L180" s="55">
        <f>(SUM(E180:K180)-LARGE(E180:K180,1)-LARGE(E180:K180,2)-SMALL(E180:K180,1)-SMALL(E180:K180,2))</f>
        <v>19.5</v>
      </c>
      <c r="M180" s="56">
        <f>(SUM(E180:K180)-LARGE(E180:K180,1)-LARGE(E180:K180,2)-SMALL(E180:K180,1)-SMALL(E180:K180,2))*D180</f>
        <v>35.1</v>
      </c>
      <c r="N180" s="57">
        <f t="shared" si="28"/>
        <v>414.65000000000003</v>
      </c>
      <c r="O180" s="57">
        <f t="shared" si="28"/>
        <v>188.10000000000002</v>
      </c>
      <c r="P180" s="59"/>
    </row>
    <row r="181" spans="1:16" ht="12.75" outlineLevel="1">
      <c r="A181" s="52">
        <f t="shared" si="27"/>
        <v>14</v>
      </c>
      <c r="B181" s="52">
        <f t="shared" si="27"/>
        <v>23</v>
      </c>
      <c r="C181" s="44" t="str">
        <f>'[1]СТАРТ+'!I293</f>
        <v>301В</v>
      </c>
      <c r="D181" s="53">
        <v>1.9</v>
      </c>
      <c r="E181" s="60">
        <v>6.5</v>
      </c>
      <c r="F181" s="54">
        <v>7</v>
      </c>
      <c r="G181" s="54">
        <v>7.5</v>
      </c>
      <c r="H181" s="54">
        <v>7.5</v>
      </c>
      <c r="I181" s="54">
        <v>7</v>
      </c>
      <c r="J181" s="54">
        <v>7</v>
      </c>
      <c r="K181" s="54">
        <v>7</v>
      </c>
      <c r="L181" s="55">
        <f>(SUM(E181:K181)-LARGE(E181:K181,1)-LARGE(E181:K181,2)-SMALL(E181:K181,1)-SMALL(E181:K181,2))</f>
        <v>21</v>
      </c>
      <c r="M181" s="56">
        <f>(SUM(E181:K181)-LARGE(E181:K181,1)-LARGE(E181:K181,2)-SMALL(E181:K181,1)-SMALL(E181:K181,2))*D181</f>
        <v>39.9</v>
      </c>
      <c r="N181" s="57">
        <f t="shared" si="28"/>
        <v>414.65000000000003</v>
      </c>
      <c r="O181" s="57">
        <f t="shared" si="28"/>
        <v>188.10000000000002</v>
      </c>
      <c r="P181" s="59"/>
    </row>
    <row r="182" spans="1:16" ht="12.75" outlineLevel="1">
      <c r="A182" s="52">
        <f t="shared" si="27"/>
        <v>14</v>
      </c>
      <c r="B182" s="52">
        <f t="shared" si="27"/>
        <v>23</v>
      </c>
      <c r="C182" s="44" t="str">
        <f>'[1]СТАРТ+'!K293</f>
        <v>5132Д</v>
      </c>
      <c r="D182" s="53">
        <v>2.1</v>
      </c>
      <c r="E182" s="60">
        <v>6</v>
      </c>
      <c r="F182" s="54">
        <v>5</v>
      </c>
      <c r="G182" s="54">
        <v>5.5</v>
      </c>
      <c r="H182" s="54">
        <v>6</v>
      </c>
      <c r="I182" s="54">
        <v>6</v>
      </c>
      <c r="J182" s="54">
        <v>6.5</v>
      </c>
      <c r="K182" s="54">
        <v>6</v>
      </c>
      <c r="L182" s="55">
        <f>(SUM(E182:K182)-LARGE(E182:K182,1)-LARGE(E182:K182,2)-SMALL(E182:K182,1)-SMALL(E182:K182,2))</f>
        <v>18</v>
      </c>
      <c r="M182" s="56">
        <f>(SUM(E182:K182)-LARGE(E182:K182,1)-LARGE(E182:K182,2)-SMALL(E182:K182,1)-SMALL(E182:K182,2))*D182</f>
        <v>37.800000000000004</v>
      </c>
      <c r="N182" s="57">
        <f t="shared" si="28"/>
        <v>414.65000000000003</v>
      </c>
      <c r="O182" s="57">
        <f t="shared" si="28"/>
        <v>188.10000000000002</v>
      </c>
      <c r="P182" s="59"/>
    </row>
    <row r="183" spans="1:16" ht="15" outlineLevel="1">
      <c r="A183" s="52">
        <f t="shared" si="27"/>
        <v>14</v>
      </c>
      <c r="B183" s="52">
        <f t="shared" si="27"/>
        <v>23</v>
      </c>
      <c r="C183" s="61" t="s">
        <v>10</v>
      </c>
      <c r="D183" s="62">
        <v>9.5</v>
      </c>
      <c r="E183" s="63"/>
      <c r="F183" s="60"/>
      <c r="G183" s="60"/>
      <c r="H183" s="60"/>
      <c r="I183" s="60"/>
      <c r="J183" s="60"/>
      <c r="K183" s="60"/>
      <c r="L183" s="64" t="s">
        <v>11</v>
      </c>
      <c r="M183" s="65">
        <f>SUM(M178:M182)</f>
        <v>188.10000000000002</v>
      </c>
      <c r="N183" s="57">
        <f t="shared" si="28"/>
        <v>414.65000000000003</v>
      </c>
      <c r="O183" s="57">
        <f t="shared" si="28"/>
        <v>188.10000000000002</v>
      </c>
      <c r="P183" s="59"/>
    </row>
    <row r="184" spans="1:16" ht="12.75" outlineLevel="1">
      <c r="A184" s="52">
        <f t="shared" si="27"/>
        <v>14</v>
      </c>
      <c r="B184" s="52">
        <f t="shared" si="27"/>
        <v>23</v>
      </c>
      <c r="C184" s="66" t="str">
        <f>'[1]СТАРТ+'!C294</f>
        <v>405С</v>
      </c>
      <c r="D184" s="53">
        <v>2.7</v>
      </c>
      <c r="E184" s="60">
        <v>6.5</v>
      </c>
      <c r="F184" s="60">
        <v>6.5</v>
      </c>
      <c r="G184" s="60">
        <v>6.5</v>
      </c>
      <c r="H184" s="60">
        <v>7</v>
      </c>
      <c r="I184" s="60">
        <v>7</v>
      </c>
      <c r="J184" s="60">
        <v>6.5</v>
      </c>
      <c r="K184" s="60">
        <v>6.5</v>
      </c>
      <c r="L184" s="55">
        <f>(SUM(E184:K184)-LARGE(E184:K184,1)-LARGE(E184:K184,2)-SMALL(E184:K184,1)-SMALL(E184:K184,2))</f>
        <v>19.5</v>
      </c>
      <c r="M184" s="56">
        <f>(SUM(E184:K184)-LARGE(E184:K184,1)-LARGE(E184:K184,2)-SMALL(E184:K184,1)-SMALL(E184:K184,2))*D184</f>
        <v>52.650000000000006</v>
      </c>
      <c r="N184" s="57">
        <f t="shared" si="28"/>
        <v>414.65000000000003</v>
      </c>
      <c r="O184" s="57">
        <f t="shared" si="28"/>
        <v>188.10000000000002</v>
      </c>
      <c r="P184" s="59"/>
    </row>
    <row r="185" spans="1:16" ht="12.75" outlineLevel="1">
      <c r="A185" s="52">
        <f t="shared" si="27"/>
        <v>14</v>
      </c>
      <c r="B185" s="52">
        <f t="shared" si="27"/>
        <v>23</v>
      </c>
      <c r="C185" s="66" t="str">
        <f>'[1]СТАРТ+'!E294</f>
        <v>107В</v>
      </c>
      <c r="D185" s="53">
        <v>3.1</v>
      </c>
      <c r="E185" s="60">
        <v>5.5</v>
      </c>
      <c r="F185" s="60">
        <v>5.5</v>
      </c>
      <c r="G185" s="60">
        <v>5</v>
      </c>
      <c r="H185" s="60">
        <v>5</v>
      </c>
      <c r="I185" s="60">
        <v>6</v>
      </c>
      <c r="J185" s="60">
        <v>5.5</v>
      </c>
      <c r="K185" s="60">
        <v>5.5</v>
      </c>
      <c r="L185" s="55">
        <f>(SUM(E185:K185)-LARGE(E185:K185,1)-LARGE(E185:K185,2)-SMALL(E185:K185,1)-SMALL(E185:K185,2))</f>
        <v>16.5</v>
      </c>
      <c r="M185" s="56">
        <f>(SUM(E185:K185)-LARGE(E185:K185,1)-LARGE(E185:K185,2)-SMALL(E185:K185,1)-SMALL(E185:K185,2))*D185</f>
        <v>51.15</v>
      </c>
      <c r="N185" s="57">
        <f t="shared" si="28"/>
        <v>414.65000000000003</v>
      </c>
      <c r="O185" s="57">
        <f t="shared" si="28"/>
        <v>188.10000000000002</v>
      </c>
      <c r="P185" s="59"/>
    </row>
    <row r="186" spans="1:16" ht="12.75" outlineLevel="1">
      <c r="A186" s="52"/>
      <c r="B186" s="52"/>
      <c r="C186" s="66" t="str">
        <f>'[1]СТАРТ+'!G294</f>
        <v>205В</v>
      </c>
      <c r="D186" s="53">
        <v>3</v>
      </c>
      <c r="E186" s="60">
        <v>3</v>
      </c>
      <c r="F186" s="60">
        <v>3</v>
      </c>
      <c r="G186" s="60">
        <v>3</v>
      </c>
      <c r="H186" s="60">
        <v>3</v>
      </c>
      <c r="I186" s="60">
        <v>3.5</v>
      </c>
      <c r="J186" s="60">
        <v>3.5</v>
      </c>
      <c r="K186" s="60">
        <v>2.5</v>
      </c>
      <c r="L186" s="55">
        <f>(SUM(E186:K186)-LARGE(E186:K186,1)-LARGE(E186:K186,2)-SMALL(E186:K186,1)-SMALL(E186:K186,2))</f>
        <v>9</v>
      </c>
      <c r="M186" s="56">
        <f>(SUM(E186:K186)-LARGE(E186:K186,1)-LARGE(E186:K186,2)-SMALL(E186:K186,1)-SMALL(E186:K186,2))*D186</f>
        <v>27</v>
      </c>
      <c r="N186" s="57">
        <f t="shared" si="28"/>
        <v>414.65000000000003</v>
      </c>
      <c r="O186" s="57">
        <f t="shared" si="28"/>
        <v>188.10000000000002</v>
      </c>
      <c r="P186" s="59"/>
    </row>
    <row r="187" spans="1:16" ht="12.75" outlineLevel="1">
      <c r="A187" s="52"/>
      <c r="B187" s="52"/>
      <c r="C187" s="66" t="str">
        <f>'[1]СТАРТ+'!I294</f>
        <v>305В</v>
      </c>
      <c r="D187" s="53">
        <v>3</v>
      </c>
      <c r="E187" s="60">
        <v>5</v>
      </c>
      <c r="F187" s="60">
        <v>4.5</v>
      </c>
      <c r="G187" s="60">
        <v>5</v>
      </c>
      <c r="H187" s="60">
        <v>5</v>
      </c>
      <c r="I187" s="60">
        <v>5</v>
      </c>
      <c r="J187" s="60">
        <v>5</v>
      </c>
      <c r="K187" s="60">
        <v>5</v>
      </c>
      <c r="L187" s="55">
        <f>(SUM(E187:K187)-LARGE(E187:K187,1)-LARGE(E187:K187,2)-SMALL(E187:K187,1)-SMALL(E187:K187,2))</f>
        <v>15</v>
      </c>
      <c r="M187" s="56">
        <f>(SUM(E187:K187)-LARGE(E187:K187,1)-LARGE(E187:K187,2)-SMALL(E187:K187,1)-SMALL(E187:K187,2))*D187</f>
        <v>45</v>
      </c>
      <c r="N187" s="57">
        <f t="shared" si="28"/>
        <v>414.65000000000003</v>
      </c>
      <c r="O187" s="57">
        <f t="shared" si="28"/>
        <v>188.10000000000002</v>
      </c>
      <c r="P187" s="59"/>
    </row>
    <row r="188" spans="1:16" ht="12.75" outlineLevel="1">
      <c r="A188" s="52">
        <f>A185</f>
        <v>14</v>
      </c>
      <c r="B188" s="52">
        <f>B185</f>
        <v>23</v>
      </c>
      <c r="C188" s="66" t="str">
        <f>'[1]СТАРТ+'!K294</f>
        <v>5335Д</v>
      </c>
      <c r="D188" s="53">
        <v>2.9</v>
      </c>
      <c r="E188" s="60">
        <v>5.5</v>
      </c>
      <c r="F188" s="60">
        <v>6</v>
      </c>
      <c r="G188" s="60">
        <v>5.5</v>
      </c>
      <c r="H188" s="60">
        <v>5.5</v>
      </c>
      <c r="I188" s="60">
        <v>6</v>
      </c>
      <c r="J188" s="60">
        <v>6</v>
      </c>
      <c r="K188" s="60">
        <v>6</v>
      </c>
      <c r="L188" s="55">
        <f>(SUM(E188:K188)-LARGE(E188:K188,1)-LARGE(E188:K188,2)-SMALL(E188:K188,1)-SMALL(E188:K188,2))</f>
        <v>17.5</v>
      </c>
      <c r="M188" s="56">
        <f>(SUM(E188:K188)-LARGE(E188:K188,1)-LARGE(E188:K188,2)-SMALL(E188:K188,1)-SMALL(E188:K188,2))*D188</f>
        <v>50.75</v>
      </c>
      <c r="N188" s="57">
        <f t="shared" si="28"/>
        <v>414.65000000000003</v>
      </c>
      <c r="O188" s="57">
        <f t="shared" si="28"/>
        <v>188.10000000000002</v>
      </c>
      <c r="P188" s="59"/>
    </row>
    <row r="189" spans="1:16" ht="15" outlineLevel="1">
      <c r="A189" s="52">
        <f>A188</f>
        <v>14</v>
      </c>
      <c r="B189" s="52">
        <f>B188</f>
        <v>23</v>
      </c>
      <c r="C189" s="67" t="s">
        <v>12</v>
      </c>
      <c r="D189" s="62">
        <v>14.7</v>
      </c>
      <c r="E189" s="68"/>
      <c r="F189" s="68"/>
      <c r="G189" s="68"/>
      <c r="H189" s="69"/>
      <c r="I189" s="60"/>
      <c r="J189" s="60"/>
      <c r="K189" s="60"/>
      <c r="L189" s="64" t="s">
        <v>13</v>
      </c>
      <c r="M189" s="70">
        <f>SUM(M184:M188)</f>
        <v>226.55</v>
      </c>
      <c r="N189" s="57">
        <f t="shared" si="28"/>
        <v>414.65000000000003</v>
      </c>
      <c r="O189" s="57">
        <f t="shared" si="28"/>
        <v>188.10000000000002</v>
      </c>
      <c r="P189" s="59"/>
    </row>
    <row r="190" spans="1:16" s="51" customFormat="1" ht="15">
      <c r="A190" s="44">
        <v>15</v>
      </c>
      <c r="B190" s="45">
        <f>'[1]СТАРТ+'!B58</f>
        <v>5</v>
      </c>
      <c r="C190" s="46" t="str">
        <f>'[1]СТАРТ+'!C58</f>
        <v>МАКАРОВ ИВАН</v>
      </c>
      <c r="D190" s="47"/>
      <c r="E190" s="46"/>
      <c r="F190" s="46"/>
      <c r="G190" s="46">
        <f>'[1]СТАРТ+'!F58</f>
        <v>1998</v>
      </c>
      <c r="H190" s="46" t="str">
        <f>'[1]СТАРТ+'!G58</f>
        <v>МС</v>
      </c>
      <c r="I190" s="46" t="str">
        <f>'[1]СТАРТ+'!H58</f>
        <v>ТОЛЬЯТТИ МБОУДОДКСДЮСШОР 10 ОЛИМП</v>
      </c>
      <c r="J190" s="46"/>
      <c r="K190" s="46"/>
      <c r="L190" s="48"/>
      <c r="M190" s="44"/>
      <c r="N190" s="49">
        <f>SUM(M196+M197+M198+M199+M200+M201)</f>
        <v>409</v>
      </c>
      <c r="O190" s="49">
        <f>M196</f>
        <v>181.25</v>
      </c>
      <c r="P190" s="50" t="str">
        <f>'[1]СТАРТ+'!M58</f>
        <v>ДОНЦОВА И.В., ТОЛМАЧЕВА И.В., КОСЫРЕВ А.В.</v>
      </c>
    </row>
    <row r="191" spans="1:16" ht="12.75" outlineLevel="1">
      <c r="A191" s="52">
        <f aca="true" t="shared" si="29" ref="A191:B198">A190</f>
        <v>15</v>
      </c>
      <c r="B191" s="52">
        <f t="shared" si="29"/>
        <v>5</v>
      </c>
      <c r="C191" s="44" t="str">
        <f>'[1]СТАРТ+'!C59</f>
        <v>103В</v>
      </c>
      <c r="D191" s="53">
        <v>1.6</v>
      </c>
      <c r="E191" s="54">
        <v>6.5</v>
      </c>
      <c r="F191" s="54">
        <v>6.5</v>
      </c>
      <c r="G191" s="54">
        <v>6.5</v>
      </c>
      <c r="H191" s="54">
        <v>6.5</v>
      </c>
      <c r="I191" s="54">
        <v>6</v>
      </c>
      <c r="J191" s="54">
        <v>6.5</v>
      </c>
      <c r="K191" s="54">
        <v>6.5</v>
      </c>
      <c r="L191" s="55">
        <f>(SUM(E191:K191)-LARGE(E191:K191,1)-LARGE(E191:K191,2)-SMALL(E191:K191,1)-SMALL(E191:K191,2))</f>
        <v>19.5</v>
      </c>
      <c r="M191" s="56">
        <f>(SUM(E191:K191)-LARGE(E191:K191,1)-LARGE(E191:K191,2)-SMALL(E191:K191,1)-SMALL(E191:K191,2))*D191</f>
        <v>31.200000000000003</v>
      </c>
      <c r="N191" s="57">
        <f aca="true" t="shared" si="30" ref="N191:O202">N190</f>
        <v>409</v>
      </c>
      <c r="O191" s="57">
        <f t="shared" si="30"/>
        <v>181.25</v>
      </c>
      <c r="P191" s="58"/>
    </row>
    <row r="192" spans="1:16" ht="12.75" outlineLevel="1">
      <c r="A192" s="52">
        <f t="shared" si="29"/>
        <v>15</v>
      </c>
      <c r="B192" s="52">
        <f t="shared" si="29"/>
        <v>5</v>
      </c>
      <c r="C192" s="44" t="str">
        <f>'[1]СТАРТ+'!E59</f>
        <v>403В</v>
      </c>
      <c r="D192" s="53">
        <v>2.1</v>
      </c>
      <c r="E192" s="54">
        <v>6</v>
      </c>
      <c r="F192" s="54">
        <v>6</v>
      </c>
      <c r="G192" s="54">
        <v>6</v>
      </c>
      <c r="H192" s="54">
        <v>6</v>
      </c>
      <c r="I192" s="54">
        <v>6</v>
      </c>
      <c r="J192" s="54">
        <v>6</v>
      </c>
      <c r="K192" s="54">
        <v>6</v>
      </c>
      <c r="L192" s="55">
        <f>(SUM(E192:K192)-LARGE(E192:K192,1)-LARGE(E192:K192,2)-SMALL(E192:K192,1)-SMALL(E192:K192,2))</f>
        <v>18</v>
      </c>
      <c r="M192" s="56">
        <f>(SUM(E192:K192)-LARGE(E192:K192,1)-LARGE(E192:K192,2)-SMALL(E192:K192,1)-SMALL(E192:K192,2))*D192</f>
        <v>37.800000000000004</v>
      </c>
      <c r="N192" s="57">
        <f t="shared" si="30"/>
        <v>409</v>
      </c>
      <c r="O192" s="57">
        <f t="shared" si="30"/>
        <v>181.25</v>
      </c>
      <c r="P192" s="58"/>
    </row>
    <row r="193" spans="1:16" ht="12.75" outlineLevel="1">
      <c r="A193" s="52">
        <f t="shared" si="29"/>
        <v>15</v>
      </c>
      <c r="B193" s="52">
        <f t="shared" si="29"/>
        <v>5</v>
      </c>
      <c r="C193" s="44" t="str">
        <f>'[1]СТАРТ+'!G59</f>
        <v>201В</v>
      </c>
      <c r="D193" s="53">
        <v>1.8</v>
      </c>
      <c r="E193" s="54">
        <v>6.5</v>
      </c>
      <c r="F193" s="54">
        <v>6.5</v>
      </c>
      <c r="G193" s="54">
        <v>6.5</v>
      </c>
      <c r="H193" s="54">
        <v>6.5</v>
      </c>
      <c r="I193" s="54">
        <v>6.5</v>
      </c>
      <c r="J193" s="54">
        <v>6.5</v>
      </c>
      <c r="K193" s="54">
        <v>6.5</v>
      </c>
      <c r="L193" s="55">
        <f>(SUM(E193:K193)-LARGE(E193:K193,1)-LARGE(E193:K193,2)-SMALL(E193:K193,1)-SMALL(E193:K193,2))</f>
        <v>19.5</v>
      </c>
      <c r="M193" s="56">
        <f>(SUM(E193:K193)-LARGE(E193:K193,1)-LARGE(E193:K193,2)-SMALL(E193:K193,1)-SMALL(E193:K193,2))*D193</f>
        <v>35.1</v>
      </c>
      <c r="N193" s="57">
        <f t="shared" si="30"/>
        <v>409</v>
      </c>
      <c r="O193" s="57">
        <f t="shared" si="30"/>
        <v>181.25</v>
      </c>
      <c r="P193" s="59"/>
    </row>
    <row r="194" spans="1:16" ht="12.75" outlineLevel="1">
      <c r="A194" s="52">
        <f t="shared" si="29"/>
        <v>15</v>
      </c>
      <c r="B194" s="52">
        <f t="shared" si="29"/>
        <v>5</v>
      </c>
      <c r="C194" s="44" t="str">
        <f>'[1]СТАРТ+'!I59</f>
        <v>301В</v>
      </c>
      <c r="D194" s="53">
        <v>1.9</v>
      </c>
      <c r="E194" s="60">
        <v>6.5</v>
      </c>
      <c r="F194" s="54">
        <v>6</v>
      </c>
      <c r="G194" s="54">
        <v>5.5</v>
      </c>
      <c r="H194" s="54">
        <v>6</v>
      </c>
      <c r="I194" s="54">
        <v>6</v>
      </c>
      <c r="J194" s="54">
        <v>6.5</v>
      </c>
      <c r="K194" s="54">
        <v>6.5</v>
      </c>
      <c r="L194" s="55">
        <f>(SUM(E194:K194)-LARGE(E194:K194,1)-LARGE(E194:K194,2)-SMALL(E194:K194,1)-SMALL(E194:K194,2))</f>
        <v>18.5</v>
      </c>
      <c r="M194" s="56">
        <f>(SUM(E194:K194)-LARGE(E194:K194,1)-LARGE(E194:K194,2)-SMALL(E194:K194,1)-SMALL(E194:K194,2))*D194</f>
        <v>35.15</v>
      </c>
      <c r="N194" s="57">
        <f t="shared" si="30"/>
        <v>409</v>
      </c>
      <c r="O194" s="57">
        <f t="shared" si="30"/>
        <v>181.25</v>
      </c>
      <c r="P194" s="59"/>
    </row>
    <row r="195" spans="1:16" ht="12.75" outlineLevel="1">
      <c r="A195" s="52">
        <f t="shared" si="29"/>
        <v>15</v>
      </c>
      <c r="B195" s="52">
        <f t="shared" si="29"/>
        <v>5</v>
      </c>
      <c r="C195" s="44" t="str">
        <f>'[1]СТАРТ+'!K59</f>
        <v>5231Д</v>
      </c>
      <c r="D195" s="53">
        <v>2</v>
      </c>
      <c r="E195" s="60">
        <v>7</v>
      </c>
      <c r="F195" s="54">
        <v>6.5</v>
      </c>
      <c r="G195" s="54">
        <v>7</v>
      </c>
      <c r="H195" s="54">
        <v>6.5</v>
      </c>
      <c r="I195" s="54">
        <v>7</v>
      </c>
      <c r="J195" s="54">
        <v>7</v>
      </c>
      <c r="K195" s="54">
        <v>7</v>
      </c>
      <c r="L195" s="55">
        <f>(SUM(E195:K195)-LARGE(E195:K195,1)-LARGE(E195:K195,2)-SMALL(E195:K195,1)-SMALL(E195:K195,2))</f>
        <v>21</v>
      </c>
      <c r="M195" s="56">
        <f>(SUM(E195:K195)-LARGE(E195:K195,1)-LARGE(E195:K195,2)-SMALL(E195:K195,1)-SMALL(E195:K195,2))*D195</f>
        <v>42</v>
      </c>
      <c r="N195" s="57">
        <f t="shared" si="30"/>
        <v>409</v>
      </c>
      <c r="O195" s="57">
        <f t="shared" si="30"/>
        <v>181.25</v>
      </c>
      <c r="P195" s="59"/>
    </row>
    <row r="196" spans="1:16" ht="15" outlineLevel="1">
      <c r="A196" s="52">
        <f t="shared" si="29"/>
        <v>15</v>
      </c>
      <c r="B196" s="52">
        <f t="shared" si="29"/>
        <v>5</v>
      </c>
      <c r="C196" s="61" t="s">
        <v>10</v>
      </c>
      <c r="D196" s="62">
        <v>9.4</v>
      </c>
      <c r="E196" s="63"/>
      <c r="F196" s="60"/>
      <c r="G196" s="60"/>
      <c r="H196" s="60"/>
      <c r="I196" s="60"/>
      <c r="J196" s="60"/>
      <c r="K196" s="60"/>
      <c r="L196" s="64" t="s">
        <v>11</v>
      </c>
      <c r="M196" s="65">
        <f>SUM(M191:M195)</f>
        <v>181.25</v>
      </c>
      <c r="N196" s="57">
        <f t="shared" si="30"/>
        <v>409</v>
      </c>
      <c r="O196" s="57">
        <f t="shared" si="30"/>
        <v>181.25</v>
      </c>
      <c r="P196" s="59"/>
    </row>
    <row r="197" spans="1:16" ht="12.75" outlineLevel="1">
      <c r="A197" s="52">
        <f t="shared" si="29"/>
        <v>15</v>
      </c>
      <c r="B197" s="52">
        <f t="shared" si="29"/>
        <v>5</v>
      </c>
      <c r="C197" s="66" t="str">
        <f>'[1]СТАРТ+'!C60</f>
        <v>105В</v>
      </c>
      <c r="D197" s="53">
        <v>2.4</v>
      </c>
      <c r="E197" s="60">
        <v>6</v>
      </c>
      <c r="F197" s="60">
        <v>6</v>
      </c>
      <c r="G197" s="60">
        <v>6</v>
      </c>
      <c r="H197" s="60">
        <v>6</v>
      </c>
      <c r="I197" s="60">
        <v>6.5</v>
      </c>
      <c r="J197" s="60">
        <v>6</v>
      </c>
      <c r="K197" s="60">
        <v>6</v>
      </c>
      <c r="L197" s="55">
        <f>(SUM(E197:K197)-LARGE(E197:K197,1)-LARGE(E197:K197,2)-SMALL(E197:K197,1)-SMALL(E197:K197,2))</f>
        <v>18</v>
      </c>
      <c r="M197" s="56">
        <f>(SUM(E197:K197)-LARGE(E197:K197,1)-LARGE(E197:K197,2)-SMALL(E197:K197,1)-SMALL(E197:K197,2))*D197</f>
        <v>43.199999999999996</v>
      </c>
      <c r="N197" s="57">
        <f t="shared" si="30"/>
        <v>409</v>
      </c>
      <c r="O197" s="57">
        <f t="shared" si="30"/>
        <v>181.25</v>
      </c>
      <c r="P197" s="59"/>
    </row>
    <row r="198" spans="1:16" ht="12.75" outlineLevel="1">
      <c r="A198" s="52">
        <f t="shared" si="29"/>
        <v>15</v>
      </c>
      <c r="B198" s="52">
        <f t="shared" si="29"/>
        <v>5</v>
      </c>
      <c r="C198" s="66" t="str">
        <f>'[1]СТАРТ+'!E60</f>
        <v>405С</v>
      </c>
      <c r="D198" s="53">
        <v>2.7</v>
      </c>
      <c r="E198" s="60">
        <v>5.5</v>
      </c>
      <c r="F198" s="60">
        <v>5</v>
      </c>
      <c r="G198" s="60">
        <v>5.5</v>
      </c>
      <c r="H198" s="60">
        <v>6</v>
      </c>
      <c r="I198" s="60">
        <v>5.5</v>
      </c>
      <c r="J198" s="60">
        <v>5.5</v>
      </c>
      <c r="K198" s="60">
        <v>5.5</v>
      </c>
      <c r="L198" s="55">
        <f>(SUM(E198:K198)-LARGE(E198:K198,1)-LARGE(E198:K198,2)-SMALL(E198:K198,1)-SMALL(E198:K198,2))</f>
        <v>16.5</v>
      </c>
      <c r="M198" s="56">
        <f>(SUM(E198:K198)-LARGE(E198:K198,1)-LARGE(E198:K198,2)-SMALL(E198:K198,1)-SMALL(E198:K198,2))*D198</f>
        <v>44.550000000000004</v>
      </c>
      <c r="N198" s="57">
        <f t="shared" si="30"/>
        <v>409</v>
      </c>
      <c r="O198" s="57">
        <f t="shared" si="30"/>
        <v>181.25</v>
      </c>
      <c r="P198" s="59"/>
    </row>
    <row r="199" spans="1:16" ht="12.75" outlineLevel="1">
      <c r="A199" s="52"/>
      <c r="B199" s="52"/>
      <c r="C199" s="66" t="str">
        <f>'[1]СТАРТ+'!G60</f>
        <v>205С</v>
      </c>
      <c r="D199" s="53">
        <v>2.8</v>
      </c>
      <c r="E199" s="60">
        <v>6.5</v>
      </c>
      <c r="F199" s="60">
        <v>6</v>
      </c>
      <c r="G199" s="60">
        <v>6</v>
      </c>
      <c r="H199" s="60">
        <v>6.5</v>
      </c>
      <c r="I199" s="60">
        <v>6.5</v>
      </c>
      <c r="J199" s="60">
        <v>6</v>
      </c>
      <c r="K199" s="60">
        <v>6</v>
      </c>
      <c r="L199" s="55">
        <f>(SUM(E199:K199)-LARGE(E199:K199,1)-LARGE(E199:K199,2)-SMALL(E199:K199,1)-SMALL(E199:K199,2))</f>
        <v>18.5</v>
      </c>
      <c r="M199" s="56">
        <f>(SUM(E199:K199)-LARGE(E199:K199,1)-LARGE(E199:K199,2)-SMALL(E199:K199,1)-SMALL(E199:K199,2))*D199</f>
        <v>51.8</v>
      </c>
      <c r="N199" s="57">
        <f t="shared" si="30"/>
        <v>409</v>
      </c>
      <c r="O199" s="57">
        <f t="shared" si="30"/>
        <v>181.25</v>
      </c>
      <c r="P199" s="59"/>
    </row>
    <row r="200" spans="1:16" ht="12.75" outlineLevel="1">
      <c r="A200" s="52"/>
      <c r="B200" s="52"/>
      <c r="C200" s="66" t="str">
        <f>'[1]СТАРТ+'!I60</f>
        <v>305С</v>
      </c>
      <c r="D200" s="53">
        <v>2.8</v>
      </c>
      <c r="E200" s="60">
        <v>4</v>
      </c>
      <c r="F200" s="60">
        <v>4</v>
      </c>
      <c r="G200" s="60">
        <v>4</v>
      </c>
      <c r="H200" s="60">
        <v>3</v>
      </c>
      <c r="I200" s="60">
        <v>3.5</v>
      </c>
      <c r="J200" s="60">
        <v>4</v>
      </c>
      <c r="K200" s="60">
        <v>4</v>
      </c>
      <c r="L200" s="55">
        <f>(SUM(E200:K200)-LARGE(E200:K200,1)-LARGE(E200:K200,2)-SMALL(E200:K200,1)-SMALL(E200:K200,2))</f>
        <v>12</v>
      </c>
      <c r="M200" s="56">
        <f>(SUM(E200:K200)-LARGE(E200:K200,1)-LARGE(E200:K200,2)-SMALL(E200:K200,1)-SMALL(E200:K200,2))*D200</f>
        <v>33.599999999999994</v>
      </c>
      <c r="N200" s="57">
        <f t="shared" si="30"/>
        <v>409</v>
      </c>
      <c r="O200" s="57">
        <f t="shared" si="30"/>
        <v>181.25</v>
      </c>
      <c r="P200" s="59"/>
    </row>
    <row r="201" spans="1:16" ht="12.75" outlineLevel="1">
      <c r="A201" s="52">
        <f>A198</f>
        <v>15</v>
      </c>
      <c r="B201" s="52">
        <f>B198</f>
        <v>5</v>
      </c>
      <c r="C201" s="66" t="str">
        <f>'[1]СТАРТ+'!K60</f>
        <v>5235Д</v>
      </c>
      <c r="D201" s="53">
        <v>2.8</v>
      </c>
      <c r="E201" s="60">
        <v>6.5</v>
      </c>
      <c r="F201" s="60">
        <v>6.5</v>
      </c>
      <c r="G201" s="60">
        <v>6.5</v>
      </c>
      <c r="H201" s="60">
        <v>6</v>
      </c>
      <c r="I201" s="60">
        <v>6.5</v>
      </c>
      <c r="J201" s="60">
        <v>6.5</v>
      </c>
      <c r="K201" s="60">
        <v>6.5</v>
      </c>
      <c r="L201" s="55">
        <f>(SUM(E201:K201)-LARGE(E201:K201,1)-LARGE(E201:K201,2)-SMALL(E201:K201,1)-SMALL(E201:K201,2))</f>
        <v>19.5</v>
      </c>
      <c r="M201" s="56">
        <f>(SUM(E201:K201)-LARGE(E201:K201,1)-LARGE(E201:K201,2)-SMALL(E201:K201,1)-SMALL(E201:K201,2))*D201</f>
        <v>54.599999999999994</v>
      </c>
      <c r="N201" s="57">
        <f t="shared" si="30"/>
        <v>409</v>
      </c>
      <c r="O201" s="57">
        <f t="shared" si="30"/>
        <v>181.25</v>
      </c>
      <c r="P201" s="59"/>
    </row>
    <row r="202" spans="1:16" ht="15" outlineLevel="1">
      <c r="A202" s="52">
        <f>A201</f>
        <v>15</v>
      </c>
      <c r="B202" s="52">
        <f>B201</f>
        <v>5</v>
      </c>
      <c r="C202" s="67" t="s">
        <v>12</v>
      </c>
      <c r="D202" s="62">
        <v>13.5</v>
      </c>
      <c r="E202" s="68"/>
      <c r="F202" s="68"/>
      <c r="G202" s="68"/>
      <c r="H202" s="69"/>
      <c r="I202" s="60"/>
      <c r="J202" s="60"/>
      <c r="K202" s="60"/>
      <c r="L202" s="64" t="s">
        <v>13</v>
      </c>
      <c r="M202" s="70">
        <f>SUM(M197:M201)</f>
        <v>227.75</v>
      </c>
      <c r="N202" s="57">
        <f t="shared" si="30"/>
        <v>409</v>
      </c>
      <c r="O202" s="57">
        <f t="shared" si="30"/>
        <v>181.25</v>
      </c>
      <c r="P202" s="59"/>
    </row>
    <row r="203" spans="1:16" s="51" customFormat="1" ht="15">
      <c r="A203" s="44">
        <v>16</v>
      </c>
      <c r="B203" s="45">
        <f>'[1]СТАРТ+'!B318</f>
        <v>25</v>
      </c>
      <c r="C203" s="46" t="str">
        <f>'[1]СТАРТ+'!C318</f>
        <v>РУЛЕВ АЛЕКСАНДР</v>
      </c>
      <c r="D203" s="47"/>
      <c r="E203" s="46"/>
      <c r="F203" s="46"/>
      <c r="G203" s="46">
        <f>'[1]СТАРТ+'!F318</f>
        <v>1997</v>
      </c>
      <c r="H203" s="46" t="str">
        <f>'[1]СТАРТ+'!G318</f>
        <v>МС</v>
      </c>
      <c r="I203" s="46" t="str">
        <f>'[1]СТАРТ+'!H318</f>
        <v>ЕКАТЕРИНБУРГ СДЮСШОР ЮНОСТЬ</v>
      </c>
      <c r="J203" s="46"/>
      <c r="K203" s="46"/>
      <c r="L203" s="48"/>
      <c r="M203" s="44"/>
      <c r="N203" s="49">
        <f>SUM(M209+M210+M211+M212+M213+M214)</f>
        <v>405.75</v>
      </c>
      <c r="O203" s="49">
        <f>M209</f>
        <v>183.15000000000003</v>
      </c>
      <c r="P203" s="50" t="str">
        <f>'[1]СТАРТ+'!M318</f>
        <v>КАЙЗЕР И.М.</v>
      </c>
    </row>
    <row r="204" spans="1:16" ht="12.75" outlineLevel="1">
      <c r="A204" s="52">
        <f aca="true" t="shared" si="31" ref="A204:B211">A203</f>
        <v>16</v>
      </c>
      <c r="B204" s="52">
        <f t="shared" si="31"/>
        <v>25</v>
      </c>
      <c r="C204" s="44" t="str">
        <f>'[1]СТАРТ+'!C319</f>
        <v>103В</v>
      </c>
      <c r="D204" s="53">
        <v>1.6</v>
      </c>
      <c r="E204" s="54">
        <v>6.5</v>
      </c>
      <c r="F204" s="54">
        <v>6.5</v>
      </c>
      <c r="G204" s="54">
        <v>6.5</v>
      </c>
      <c r="H204" s="54">
        <v>6.5</v>
      </c>
      <c r="I204" s="54">
        <v>6.5</v>
      </c>
      <c r="J204" s="54">
        <v>6.5</v>
      </c>
      <c r="K204" s="54">
        <v>6.5</v>
      </c>
      <c r="L204" s="55">
        <f>(SUM(E204:K204)-LARGE(E204:K204,1)-LARGE(E204:K204,2)-SMALL(E204:K204,1)-SMALL(E204:K204,2))</f>
        <v>19.5</v>
      </c>
      <c r="M204" s="56">
        <f>(SUM(E204:K204)-LARGE(E204:K204,1)-LARGE(E204:K204,2)-SMALL(E204:K204,1)-SMALL(E204:K204,2))*D204</f>
        <v>31.200000000000003</v>
      </c>
      <c r="N204" s="57">
        <f aca="true" t="shared" si="32" ref="N204:O215">N203</f>
        <v>405.75</v>
      </c>
      <c r="O204" s="57">
        <f t="shared" si="32"/>
        <v>183.15000000000003</v>
      </c>
      <c r="P204" s="58"/>
    </row>
    <row r="205" spans="1:16" ht="12.75" outlineLevel="1">
      <c r="A205" s="52">
        <f t="shared" si="31"/>
        <v>16</v>
      </c>
      <c r="B205" s="52">
        <f t="shared" si="31"/>
        <v>25</v>
      </c>
      <c r="C205" s="44" t="str">
        <f>'[1]СТАРТ+'!E319</f>
        <v>201В</v>
      </c>
      <c r="D205" s="53">
        <v>1.8</v>
      </c>
      <c r="E205" s="54">
        <v>6</v>
      </c>
      <c r="F205" s="54">
        <v>6</v>
      </c>
      <c r="G205" s="54">
        <v>6.5</v>
      </c>
      <c r="H205" s="54">
        <v>6.5</v>
      </c>
      <c r="I205" s="54">
        <v>6.5</v>
      </c>
      <c r="J205" s="54">
        <v>6</v>
      </c>
      <c r="K205" s="54">
        <v>6</v>
      </c>
      <c r="L205" s="55">
        <f>(SUM(E205:K205)-LARGE(E205:K205,1)-LARGE(E205:K205,2)-SMALL(E205:K205,1)-SMALL(E205:K205,2))</f>
        <v>18.5</v>
      </c>
      <c r="M205" s="56">
        <f>(SUM(E205:K205)-LARGE(E205:K205,1)-LARGE(E205:K205,2)-SMALL(E205:K205,1)-SMALL(E205:K205,2))*D205</f>
        <v>33.300000000000004</v>
      </c>
      <c r="N205" s="57">
        <f t="shared" si="32"/>
        <v>405.75</v>
      </c>
      <c r="O205" s="57">
        <f t="shared" si="32"/>
        <v>183.15000000000003</v>
      </c>
      <c r="P205" s="58"/>
    </row>
    <row r="206" spans="1:16" ht="12.75" outlineLevel="1">
      <c r="A206" s="52">
        <f t="shared" si="31"/>
        <v>16</v>
      </c>
      <c r="B206" s="52">
        <f t="shared" si="31"/>
        <v>25</v>
      </c>
      <c r="C206" s="44" t="str">
        <f>'[1]СТАРТ+'!G319</f>
        <v>301В</v>
      </c>
      <c r="D206" s="53">
        <v>1.9</v>
      </c>
      <c r="E206" s="54">
        <v>7</v>
      </c>
      <c r="F206" s="54">
        <v>7</v>
      </c>
      <c r="G206" s="54">
        <v>7</v>
      </c>
      <c r="H206" s="54">
        <v>7</v>
      </c>
      <c r="I206" s="54">
        <v>7</v>
      </c>
      <c r="J206" s="54">
        <v>7</v>
      </c>
      <c r="K206" s="54">
        <v>7</v>
      </c>
      <c r="L206" s="55">
        <f>(SUM(E206:K206)-LARGE(E206:K206,1)-LARGE(E206:K206,2)-SMALL(E206:K206,1)-SMALL(E206:K206,2))</f>
        <v>21</v>
      </c>
      <c r="M206" s="56">
        <f>(SUM(E206:K206)-LARGE(E206:K206,1)-LARGE(E206:K206,2)-SMALL(E206:K206,1)-SMALL(E206:K206,2))*D206</f>
        <v>39.9</v>
      </c>
      <c r="N206" s="57">
        <f t="shared" si="32"/>
        <v>405.75</v>
      </c>
      <c r="O206" s="57">
        <f t="shared" si="32"/>
        <v>183.15000000000003</v>
      </c>
      <c r="P206" s="59"/>
    </row>
    <row r="207" spans="1:16" ht="12.75" outlineLevel="1">
      <c r="A207" s="52">
        <f t="shared" si="31"/>
        <v>16</v>
      </c>
      <c r="B207" s="52">
        <f t="shared" si="31"/>
        <v>25</v>
      </c>
      <c r="C207" s="44" t="str">
        <f>'[1]СТАРТ+'!I319</f>
        <v>403В</v>
      </c>
      <c r="D207" s="53">
        <v>2.1</v>
      </c>
      <c r="E207" s="60">
        <v>6</v>
      </c>
      <c r="F207" s="54">
        <v>6.5</v>
      </c>
      <c r="G207" s="54">
        <v>6.5</v>
      </c>
      <c r="H207" s="54">
        <v>6</v>
      </c>
      <c r="I207" s="54">
        <v>6</v>
      </c>
      <c r="J207" s="54">
        <v>5.5</v>
      </c>
      <c r="K207" s="54">
        <v>5.5</v>
      </c>
      <c r="L207" s="55">
        <f>(SUM(E207:K207)-LARGE(E207:K207,1)-LARGE(E207:K207,2)-SMALL(E207:K207,1)-SMALL(E207:K207,2))</f>
        <v>18</v>
      </c>
      <c r="M207" s="56">
        <f>(SUM(E207:K207)-LARGE(E207:K207,1)-LARGE(E207:K207,2)-SMALL(E207:K207,1)-SMALL(E207:K207,2))*D207</f>
        <v>37.800000000000004</v>
      </c>
      <c r="N207" s="57">
        <f t="shared" si="32"/>
        <v>405.75</v>
      </c>
      <c r="O207" s="57">
        <f t="shared" si="32"/>
        <v>183.15000000000003</v>
      </c>
      <c r="P207" s="59"/>
    </row>
    <row r="208" spans="1:16" ht="12.75" outlineLevel="1">
      <c r="A208" s="52">
        <f t="shared" si="31"/>
        <v>16</v>
      </c>
      <c r="B208" s="52">
        <f t="shared" si="31"/>
        <v>25</v>
      </c>
      <c r="C208" s="44" t="str">
        <f>'[1]СТАРТ+'!K319</f>
        <v>5132Д</v>
      </c>
      <c r="D208" s="53">
        <v>2.1</v>
      </c>
      <c r="E208" s="60">
        <v>6</v>
      </c>
      <c r="F208" s="54">
        <v>6.5</v>
      </c>
      <c r="G208" s="54">
        <v>6.5</v>
      </c>
      <c r="H208" s="54">
        <v>6.5</v>
      </c>
      <c r="I208" s="54">
        <v>6.5</v>
      </c>
      <c r="J208" s="54">
        <v>6.5</v>
      </c>
      <c r="K208" s="54">
        <v>6.5</v>
      </c>
      <c r="L208" s="55">
        <f>(SUM(E208:K208)-LARGE(E208:K208,1)-LARGE(E208:K208,2)-SMALL(E208:K208,1)-SMALL(E208:K208,2))</f>
        <v>19.5</v>
      </c>
      <c r="M208" s="56">
        <f>(SUM(E208:K208)-LARGE(E208:K208,1)-LARGE(E208:K208,2)-SMALL(E208:K208,1)-SMALL(E208:K208,2))*D208</f>
        <v>40.95</v>
      </c>
      <c r="N208" s="57">
        <f t="shared" si="32"/>
        <v>405.75</v>
      </c>
      <c r="O208" s="57">
        <f t="shared" si="32"/>
        <v>183.15000000000003</v>
      </c>
      <c r="P208" s="59"/>
    </row>
    <row r="209" spans="1:16" ht="15" outlineLevel="1">
      <c r="A209" s="52">
        <f t="shared" si="31"/>
        <v>16</v>
      </c>
      <c r="B209" s="52">
        <f t="shared" si="31"/>
        <v>25</v>
      </c>
      <c r="C209" s="61" t="s">
        <v>10</v>
      </c>
      <c r="D209" s="62">
        <v>9.5</v>
      </c>
      <c r="E209" s="63"/>
      <c r="F209" s="60"/>
      <c r="G209" s="60"/>
      <c r="H209" s="60"/>
      <c r="I209" s="60"/>
      <c r="J209" s="60"/>
      <c r="K209" s="60"/>
      <c r="L209" s="64" t="s">
        <v>11</v>
      </c>
      <c r="M209" s="65">
        <f>SUM(M204:M208)</f>
        <v>183.15000000000003</v>
      </c>
      <c r="N209" s="57">
        <f t="shared" si="32"/>
        <v>405.75</v>
      </c>
      <c r="O209" s="57">
        <f t="shared" si="32"/>
        <v>183.15000000000003</v>
      </c>
      <c r="P209" s="59"/>
    </row>
    <row r="210" spans="1:16" ht="12.75" outlineLevel="1">
      <c r="A210" s="52">
        <f t="shared" si="31"/>
        <v>16</v>
      </c>
      <c r="B210" s="52">
        <f t="shared" si="31"/>
        <v>25</v>
      </c>
      <c r="C210" s="66" t="str">
        <f>'[1]СТАРТ+'!C320</f>
        <v>405В</v>
      </c>
      <c r="D210" s="53">
        <v>3</v>
      </c>
      <c r="E210" s="60">
        <v>6</v>
      </c>
      <c r="F210" s="60">
        <v>5</v>
      </c>
      <c r="G210" s="60">
        <v>6</v>
      </c>
      <c r="H210" s="60">
        <v>5.5</v>
      </c>
      <c r="I210" s="60">
        <v>5.5</v>
      </c>
      <c r="J210" s="60">
        <v>6</v>
      </c>
      <c r="K210" s="60">
        <v>5</v>
      </c>
      <c r="L210" s="55">
        <f>(SUM(E210:K210)-LARGE(E210:K210,1)-LARGE(E210:K210,2)-SMALL(E210:K210,1)-SMALL(E210:K210,2))</f>
        <v>17</v>
      </c>
      <c r="M210" s="56">
        <f>(SUM(E210:K210)-LARGE(E210:K210,1)-LARGE(E210:K210,2)-SMALL(E210:K210,1)-SMALL(E210:K210,2))*D210</f>
        <v>51</v>
      </c>
      <c r="N210" s="57">
        <f t="shared" si="32"/>
        <v>405.75</v>
      </c>
      <c r="O210" s="57">
        <f t="shared" si="32"/>
        <v>183.15000000000003</v>
      </c>
      <c r="P210" s="59"/>
    </row>
    <row r="211" spans="1:16" ht="12.75" outlineLevel="1">
      <c r="A211" s="52">
        <f t="shared" si="31"/>
        <v>16</v>
      </c>
      <c r="B211" s="52">
        <f t="shared" si="31"/>
        <v>25</v>
      </c>
      <c r="C211" s="66" t="str">
        <f>'[1]СТАРТ+'!E320</f>
        <v>107С</v>
      </c>
      <c r="D211" s="53">
        <v>2.8</v>
      </c>
      <c r="E211" s="60">
        <v>6.5</v>
      </c>
      <c r="F211" s="60">
        <v>6.5</v>
      </c>
      <c r="G211" s="60">
        <v>6.5</v>
      </c>
      <c r="H211" s="60">
        <v>6.5</v>
      </c>
      <c r="I211" s="60">
        <v>6.5</v>
      </c>
      <c r="J211" s="60">
        <v>6.5</v>
      </c>
      <c r="K211" s="60">
        <v>6</v>
      </c>
      <c r="L211" s="55">
        <f>(SUM(E211:K211)-LARGE(E211:K211,1)-LARGE(E211:K211,2)-SMALL(E211:K211,1)-SMALL(E211:K211,2))</f>
        <v>19.5</v>
      </c>
      <c r="M211" s="56">
        <f>(SUM(E211:K211)-LARGE(E211:K211,1)-LARGE(E211:K211,2)-SMALL(E211:K211,1)-SMALL(E211:K211,2))*D211</f>
        <v>54.599999999999994</v>
      </c>
      <c r="N211" s="57">
        <f t="shared" si="32"/>
        <v>405.75</v>
      </c>
      <c r="O211" s="57">
        <f t="shared" si="32"/>
        <v>183.15000000000003</v>
      </c>
      <c r="P211" s="59"/>
    </row>
    <row r="212" spans="1:16" ht="12.75" outlineLevel="1">
      <c r="A212" s="52"/>
      <c r="B212" s="52"/>
      <c r="C212" s="66" t="str">
        <f>'[1]СТАРТ+'!G320</f>
        <v>205В</v>
      </c>
      <c r="D212" s="53">
        <v>3</v>
      </c>
      <c r="E212" s="60">
        <v>5</v>
      </c>
      <c r="F212" s="60">
        <v>4.5</v>
      </c>
      <c r="G212" s="60">
        <v>4.5</v>
      </c>
      <c r="H212" s="60">
        <v>4.5</v>
      </c>
      <c r="I212" s="60">
        <v>5.5</v>
      </c>
      <c r="J212" s="60">
        <v>4.5</v>
      </c>
      <c r="K212" s="60">
        <v>4.5</v>
      </c>
      <c r="L212" s="55">
        <f>(SUM(E212:K212)-LARGE(E212:K212,1)-LARGE(E212:K212,2)-SMALL(E212:K212,1)-SMALL(E212:K212,2))</f>
        <v>13.5</v>
      </c>
      <c r="M212" s="56">
        <f>(SUM(E212:K212)-LARGE(E212:K212,1)-LARGE(E212:K212,2)-SMALL(E212:K212,1)-SMALL(E212:K212,2))*D212</f>
        <v>40.5</v>
      </c>
      <c r="N212" s="57">
        <f t="shared" si="32"/>
        <v>405.75</v>
      </c>
      <c r="O212" s="57">
        <f t="shared" si="32"/>
        <v>183.15000000000003</v>
      </c>
      <c r="P212" s="59"/>
    </row>
    <row r="213" spans="1:16" ht="12.75" outlineLevel="1">
      <c r="A213" s="52"/>
      <c r="B213" s="52"/>
      <c r="C213" s="66" t="str">
        <f>'[1]СТАРТ+'!I320</f>
        <v>305В</v>
      </c>
      <c r="D213" s="53">
        <v>3</v>
      </c>
      <c r="E213" s="60">
        <v>3.5</v>
      </c>
      <c r="F213" s="60">
        <v>3.5</v>
      </c>
      <c r="G213" s="60">
        <v>3.5</v>
      </c>
      <c r="H213" s="60">
        <v>3.5</v>
      </c>
      <c r="I213" s="60">
        <v>3</v>
      </c>
      <c r="J213" s="60">
        <v>3.5</v>
      </c>
      <c r="K213" s="60">
        <v>2</v>
      </c>
      <c r="L213" s="55">
        <f>(SUM(E213:K213)-LARGE(E213:K213,1)-LARGE(E213:K213,2)-SMALL(E213:K213,1)-SMALL(E213:K213,2))</f>
        <v>10.5</v>
      </c>
      <c r="M213" s="56">
        <f>(SUM(E213:K213)-LARGE(E213:K213,1)-LARGE(E213:K213,2)-SMALL(E213:K213,1)-SMALL(E213:K213,2))*D213</f>
        <v>31.5</v>
      </c>
      <c r="N213" s="57">
        <f t="shared" si="32"/>
        <v>405.75</v>
      </c>
      <c r="O213" s="57">
        <f t="shared" si="32"/>
        <v>183.15000000000003</v>
      </c>
      <c r="P213" s="59"/>
    </row>
    <row r="214" spans="1:16" ht="12.75" outlineLevel="1">
      <c r="A214" s="52">
        <f>A211</f>
        <v>16</v>
      </c>
      <c r="B214" s="52">
        <f>B211</f>
        <v>25</v>
      </c>
      <c r="C214" s="66" t="str">
        <f>'[1]СТАРТ+'!K320</f>
        <v>5152В</v>
      </c>
      <c r="D214" s="53">
        <v>3</v>
      </c>
      <c r="E214" s="60">
        <v>5</v>
      </c>
      <c r="F214" s="60">
        <v>5</v>
      </c>
      <c r="G214" s="60">
        <v>5.5</v>
      </c>
      <c r="H214" s="60">
        <v>6</v>
      </c>
      <c r="I214" s="60">
        <v>5</v>
      </c>
      <c r="J214" s="60">
        <v>5</v>
      </c>
      <c r="K214" s="60">
        <v>5</v>
      </c>
      <c r="L214" s="55">
        <f>(SUM(E214:K214)-LARGE(E214:K214,1)-LARGE(E214:K214,2)-SMALL(E214:K214,1)-SMALL(E214:K214,2))</f>
        <v>15</v>
      </c>
      <c r="M214" s="56">
        <f>(SUM(E214:K214)-LARGE(E214:K214,1)-LARGE(E214:K214,2)-SMALL(E214:K214,1)-SMALL(E214:K214,2))*D214</f>
        <v>45</v>
      </c>
      <c r="N214" s="57">
        <f t="shared" si="32"/>
        <v>405.75</v>
      </c>
      <c r="O214" s="57">
        <f t="shared" si="32"/>
        <v>183.15000000000003</v>
      </c>
      <c r="P214" s="59"/>
    </row>
    <row r="215" spans="1:16" ht="15" outlineLevel="1">
      <c r="A215" s="52">
        <f>A214</f>
        <v>16</v>
      </c>
      <c r="B215" s="52">
        <f>B214</f>
        <v>25</v>
      </c>
      <c r="C215" s="67" t="s">
        <v>12</v>
      </c>
      <c r="D215" s="62">
        <v>14.8</v>
      </c>
      <c r="E215" s="68"/>
      <c r="F215" s="68"/>
      <c r="G215" s="68"/>
      <c r="H215" s="69"/>
      <c r="I215" s="60"/>
      <c r="J215" s="60"/>
      <c r="K215" s="60"/>
      <c r="L215" s="64" t="s">
        <v>13</v>
      </c>
      <c r="M215" s="70">
        <f>SUM(M210:M214)</f>
        <v>222.6</v>
      </c>
      <c r="N215" s="57">
        <f t="shared" si="32"/>
        <v>405.75</v>
      </c>
      <c r="O215" s="57">
        <f t="shared" si="32"/>
        <v>183.15000000000003</v>
      </c>
      <c r="P215" s="59"/>
    </row>
    <row r="216" spans="1:16" s="51" customFormat="1" ht="15">
      <c r="A216" s="44">
        <v>17</v>
      </c>
      <c r="B216" s="45">
        <f>'[1]СТАРТ+'!B227</f>
        <v>18</v>
      </c>
      <c r="C216" s="46" t="str">
        <f>'[1]СТАРТ+'!C227</f>
        <v>ПОЛИНОВ ИЛЬЯ</v>
      </c>
      <c r="D216" s="47"/>
      <c r="E216" s="46"/>
      <c r="F216" s="46"/>
      <c r="G216" s="46">
        <f>'[1]СТАРТ+'!F227</f>
        <v>1996</v>
      </c>
      <c r="H216" s="46" t="str">
        <f>'[1]СТАРТ+'!G227</f>
        <v>МС</v>
      </c>
      <c r="I216" s="46" t="str">
        <f>'[1]СТАРТ+'!H227</f>
        <v>ЧЕЛЯБИНСК МБУДОДСДЮСШОР 7</v>
      </c>
      <c r="J216" s="46"/>
      <c r="K216" s="46"/>
      <c r="L216" s="48"/>
      <c r="M216" s="44"/>
      <c r="N216" s="49">
        <f>SUM(M222+M223+M224+M225+M226+M227)</f>
        <v>397.15000000000003</v>
      </c>
      <c r="O216" s="49">
        <f>M222</f>
        <v>183.3</v>
      </c>
      <c r="P216" s="50" t="str">
        <f>'[1]СТАРТ+'!M227</f>
        <v>ПИРОЖКОВ Ю.В.</v>
      </c>
    </row>
    <row r="217" spans="1:16" ht="12.75" outlineLevel="1">
      <c r="A217" s="52">
        <f aca="true" t="shared" si="33" ref="A217:B224">A216</f>
        <v>17</v>
      </c>
      <c r="B217" s="52">
        <f t="shared" si="33"/>
        <v>18</v>
      </c>
      <c r="C217" s="44" t="str">
        <f>'[1]СТАРТ+'!C228</f>
        <v>103В</v>
      </c>
      <c r="D217" s="53">
        <v>1.6</v>
      </c>
      <c r="E217" s="54">
        <v>7.5</v>
      </c>
      <c r="F217" s="54">
        <v>7</v>
      </c>
      <c r="G217" s="54">
        <v>7</v>
      </c>
      <c r="H217" s="54">
        <v>7</v>
      </c>
      <c r="I217" s="54">
        <v>6.5</v>
      </c>
      <c r="J217" s="54">
        <v>7</v>
      </c>
      <c r="K217" s="54">
        <v>7</v>
      </c>
      <c r="L217" s="55">
        <f>(SUM(E217:K217)-LARGE(E217:K217,1)-LARGE(E217:K217,2)-SMALL(E217:K217,1)-SMALL(E217:K217,2))</f>
        <v>21</v>
      </c>
      <c r="M217" s="56">
        <f>(SUM(E217:K217)-LARGE(E217:K217,1)-LARGE(E217:K217,2)-SMALL(E217:K217,1)-SMALL(E217:K217,2))*D217</f>
        <v>33.6</v>
      </c>
      <c r="N217" s="57">
        <f aca="true" t="shared" si="34" ref="N217:O228">N216</f>
        <v>397.15000000000003</v>
      </c>
      <c r="O217" s="57">
        <f t="shared" si="34"/>
        <v>183.3</v>
      </c>
      <c r="P217" s="58"/>
    </row>
    <row r="218" spans="1:16" ht="12.75" outlineLevel="1">
      <c r="A218" s="52">
        <f t="shared" si="33"/>
        <v>17</v>
      </c>
      <c r="B218" s="52">
        <f t="shared" si="33"/>
        <v>18</v>
      </c>
      <c r="C218" s="44" t="str">
        <f>'[1]СТАРТ+'!E228</f>
        <v>201В</v>
      </c>
      <c r="D218" s="53">
        <v>1.8</v>
      </c>
      <c r="E218" s="54">
        <v>7.5</v>
      </c>
      <c r="F218" s="54">
        <v>7</v>
      </c>
      <c r="G218" s="54">
        <v>7</v>
      </c>
      <c r="H218" s="54">
        <v>7</v>
      </c>
      <c r="I218" s="54">
        <v>7</v>
      </c>
      <c r="J218" s="54">
        <v>7</v>
      </c>
      <c r="K218" s="54">
        <v>7</v>
      </c>
      <c r="L218" s="55">
        <f>(SUM(E218:K218)-LARGE(E218:K218,1)-LARGE(E218:K218,2)-SMALL(E218:K218,1)-SMALL(E218:K218,2))</f>
        <v>21</v>
      </c>
      <c r="M218" s="56">
        <f>(SUM(E218:K218)-LARGE(E218:K218,1)-LARGE(E218:K218,2)-SMALL(E218:K218,1)-SMALL(E218:K218,2))*D218</f>
        <v>37.800000000000004</v>
      </c>
      <c r="N218" s="57">
        <f t="shared" si="34"/>
        <v>397.15000000000003</v>
      </c>
      <c r="O218" s="57">
        <f t="shared" si="34"/>
        <v>183.3</v>
      </c>
      <c r="P218" s="58"/>
    </row>
    <row r="219" spans="1:16" ht="12.75" outlineLevel="1">
      <c r="A219" s="52">
        <f t="shared" si="33"/>
        <v>17</v>
      </c>
      <c r="B219" s="52">
        <f t="shared" si="33"/>
        <v>18</v>
      </c>
      <c r="C219" s="44" t="str">
        <f>'[1]СТАРТ+'!G228</f>
        <v>301В</v>
      </c>
      <c r="D219" s="53">
        <v>1.9</v>
      </c>
      <c r="E219" s="54">
        <v>6</v>
      </c>
      <c r="F219" s="54">
        <v>6</v>
      </c>
      <c r="G219" s="54">
        <v>5.5</v>
      </c>
      <c r="H219" s="54">
        <v>6</v>
      </c>
      <c r="I219" s="54">
        <v>6.5</v>
      </c>
      <c r="J219" s="54">
        <v>5</v>
      </c>
      <c r="K219" s="54">
        <v>6</v>
      </c>
      <c r="L219" s="55">
        <f>(SUM(E219:K219)-LARGE(E219:K219,1)-LARGE(E219:K219,2)-SMALL(E219:K219,1)-SMALL(E219:K219,2))</f>
        <v>18</v>
      </c>
      <c r="M219" s="56">
        <f>(SUM(E219:K219)-LARGE(E219:K219,1)-LARGE(E219:K219,2)-SMALL(E219:K219,1)-SMALL(E219:K219,2))*D219</f>
        <v>34.199999999999996</v>
      </c>
      <c r="N219" s="57">
        <f t="shared" si="34"/>
        <v>397.15000000000003</v>
      </c>
      <c r="O219" s="57">
        <f t="shared" si="34"/>
        <v>183.3</v>
      </c>
      <c r="P219" s="59"/>
    </row>
    <row r="220" spans="1:16" ht="12.75" outlineLevel="1">
      <c r="A220" s="52">
        <f t="shared" si="33"/>
        <v>17</v>
      </c>
      <c r="B220" s="52">
        <f t="shared" si="33"/>
        <v>18</v>
      </c>
      <c r="C220" s="44" t="str">
        <f>'[1]СТАРТ+'!I228</f>
        <v>403В</v>
      </c>
      <c r="D220" s="53">
        <v>2.1</v>
      </c>
      <c r="E220" s="60">
        <v>6.5</v>
      </c>
      <c r="F220" s="54">
        <v>6.5</v>
      </c>
      <c r="G220" s="54">
        <v>6.5</v>
      </c>
      <c r="H220" s="54">
        <v>6</v>
      </c>
      <c r="I220" s="54">
        <v>7</v>
      </c>
      <c r="J220" s="54">
        <v>6</v>
      </c>
      <c r="K220" s="54">
        <v>6.5</v>
      </c>
      <c r="L220" s="55">
        <f>(SUM(E220:K220)-LARGE(E220:K220,1)-LARGE(E220:K220,2)-SMALL(E220:K220,1)-SMALL(E220:K220,2))</f>
        <v>19.5</v>
      </c>
      <c r="M220" s="56">
        <f>(SUM(E220:K220)-LARGE(E220:K220,1)-LARGE(E220:K220,2)-SMALL(E220:K220,1)-SMALL(E220:K220,2))*D220</f>
        <v>40.95</v>
      </c>
      <c r="N220" s="57">
        <f t="shared" si="34"/>
        <v>397.15000000000003</v>
      </c>
      <c r="O220" s="57">
        <f t="shared" si="34"/>
        <v>183.3</v>
      </c>
      <c r="P220" s="59"/>
    </row>
    <row r="221" spans="1:16" ht="12.75" outlineLevel="1">
      <c r="A221" s="52">
        <f t="shared" si="33"/>
        <v>17</v>
      </c>
      <c r="B221" s="52">
        <f t="shared" si="33"/>
        <v>18</v>
      </c>
      <c r="C221" s="44" t="str">
        <f>'[1]СТАРТ+'!K228</f>
        <v>5132Д</v>
      </c>
      <c r="D221" s="53">
        <v>2.1</v>
      </c>
      <c r="E221" s="60">
        <v>5.5</v>
      </c>
      <c r="F221" s="54">
        <v>6</v>
      </c>
      <c r="G221" s="54">
        <v>5.5</v>
      </c>
      <c r="H221" s="54">
        <v>6</v>
      </c>
      <c r="I221" s="54">
        <v>6</v>
      </c>
      <c r="J221" s="54">
        <v>6</v>
      </c>
      <c r="K221" s="54">
        <v>5.5</v>
      </c>
      <c r="L221" s="55">
        <f>(SUM(E221:K221)-LARGE(E221:K221,1)-LARGE(E221:K221,2)-SMALL(E221:K221,1)-SMALL(E221:K221,2))</f>
        <v>17.5</v>
      </c>
      <c r="M221" s="56">
        <f>(SUM(E221:K221)-LARGE(E221:K221,1)-LARGE(E221:K221,2)-SMALL(E221:K221,1)-SMALL(E221:K221,2))*D221</f>
        <v>36.75</v>
      </c>
      <c r="N221" s="57">
        <f t="shared" si="34"/>
        <v>397.15000000000003</v>
      </c>
      <c r="O221" s="57">
        <f t="shared" si="34"/>
        <v>183.3</v>
      </c>
      <c r="P221" s="59"/>
    </row>
    <row r="222" spans="1:16" ht="15" outlineLevel="1">
      <c r="A222" s="52">
        <f t="shared" si="33"/>
        <v>17</v>
      </c>
      <c r="B222" s="52">
        <f t="shared" si="33"/>
        <v>18</v>
      </c>
      <c r="C222" s="61" t="s">
        <v>10</v>
      </c>
      <c r="D222" s="62">
        <v>9.5</v>
      </c>
      <c r="E222" s="63"/>
      <c r="F222" s="60"/>
      <c r="G222" s="60"/>
      <c r="H222" s="60"/>
      <c r="I222" s="60"/>
      <c r="J222" s="60"/>
      <c r="K222" s="60"/>
      <c r="L222" s="64" t="s">
        <v>11</v>
      </c>
      <c r="M222" s="65">
        <f>SUM(M217:M221)</f>
        <v>183.3</v>
      </c>
      <c r="N222" s="57">
        <f t="shared" si="34"/>
        <v>397.15000000000003</v>
      </c>
      <c r="O222" s="57">
        <f t="shared" si="34"/>
        <v>183.3</v>
      </c>
      <c r="P222" s="59"/>
    </row>
    <row r="223" spans="1:16" ht="12.75" outlineLevel="1">
      <c r="A223" s="52">
        <f t="shared" si="33"/>
        <v>17</v>
      </c>
      <c r="B223" s="52">
        <f t="shared" si="33"/>
        <v>18</v>
      </c>
      <c r="C223" s="66" t="str">
        <f>'[1]СТАРТ+'!C229</f>
        <v>405С</v>
      </c>
      <c r="D223" s="53">
        <v>2.7</v>
      </c>
      <c r="E223" s="60">
        <v>6.5</v>
      </c>
      <c r="F223" s="60">
        <v>6.5</v>
      </c>
      <c r="G223" s="60">
        <v>6.5</v>
      </c>
      <c r="H223" s="60">
        <v>7</v>
      </c>
      <c r="I223" s="60">
        <v>7</v>
      </c>
      <c r="J223" s="60">
        <v>7</v>
      </c>
      <c r="K223" s="60">
        <v>7</v>
      </c>
      <c r="L223" s="55">
        <f>(SUM(E223:K223)-LARGE(E223:K223,1)-LARGE(E223:K223,2)-SMALL(E223:K223,1)-SMALL(E223:K223,2))</f>
        <v>20.5</v>
      </c>
      <c r="M223" s="56">
        <f>(SUM(E223:K223)-LARGE(E223:K223,1)-LARGE(E223:K223,2)-SMALL(E223:K223,1)-SMALL(E223:K223,2))*D223</f>
        <v>55.35</v>
      </c>
      <c r="N223" s="57">
        <f t="shared" si="34"/>
        <v>397.15000000000003</v>
      </c>
      <c r="O223" s="57">
        <f t="shared" si="34"/>
        <v>183.3</v>
      </c>
      <c r="P223" s="59"/>
    </row>
    <row r="224" spans="1:16" ht="12.75" outlineLevel="1">
      <c r="A224" s="52">
        <f t="shared" si="33"/>
        <v>17</v>
      </c>
      <c r="B224" s="52">
        <f t="shared" si="33"/>
        <v>18</v>
      </c>
      <c r="C224" s="66" t="str">
        <f>'[1]СТАРТ+'!E229</f>
        <v>107В</v>
      </c>
      <c r="D224" s="53">
        <v>3.1</v>
      </c>
      <c r="E224" s="60">
        <v>3</v>
      </c>
      <c r="F224" s="60">
        <v>2.5</v>
      </c>
      <c r="G224" s="60">
        <v>3</v>
      </c>
      <c r="H224" s="60">
        <v>1.5</v>
      </c>
      <c r="I224" s="60">
        <v>1</v>
      </c>
      <c r="J224" s="60">
        <v>2.5</v>
      </c>
      <c r="K224" s="60">
        <v>2</v>
      </c>
      <c r="L224" s="55">
        <f>(SUM(E224:K224)-LARGE(E224:K224,1)-LARGE(E224:K224,2)-SMALL(E224:K224,1)-SMALL(E224:K224,2))</f>
        <v>7</v>
      </c>
      <c r="M224" s="56">
        <f>(SUM(E224:K224)-LARGE(E224:K224,1)-LARGE(E224:K224,2)-SMALL(E224:K224,1)-SMALL(E224:K224,2))*D224</f>
        <v>21.7</v>
      </c>
      <c r="N224" s="57">
        <f t="shared" si="34"/>
        <v>397.15000000000003</v>
      </c>
      <c r="O224" s="57">
        <f t="shared" si="34"/>
        <v>183.3</v>
      </c>
      <c r="P224" s="59"/>
    </row>
    <row r="225" spans="1:16" ht="12.75" outlineLevel="1">
      <c r="A225" s="52"/>
      <c r="B225" s="52"/>
      <c r="C225" s="66" t="str">
        <f>'[1]СТАРТ+'!G229</f>
        <v>205В</v>
      </c>
      <c r="D225" s="53">
        <v>3</v>
      </c>
      <c r="E225" s="60">
        <v>5.5</v>
      </c>
      <c r="F225" s="60">
        <v>2.5</v>
      </c>
      <c r="G225" s="60">
        <v>3.5</v>
      </c>
      <c r="H225" s="60">
        <v>5</v>
      </c>
      <c r="I225" s="60">
        <v>4</v>
      </c>
      <c r="J225" s="60">
        <v>4</v>
      </c>
      <c r="K225" s="60">
        <v>4</v>
      </c>
      <c r="L225" s="55">
        <f>(SUM(E225:K225)-LARGE(E225:K225,1)-LARGE(E225:K225,2)-SMALL(E225:K225,1)-SMALL(E225:K225,2))</f>
        <v>12</v>
      </c>
      <c r="M225" s="56">
        <f>(SUM(E225:K225)-LARGE(E225:K225,1)-LARGE(E225:K225,2)-SMALL(E225:K225,1)-SMALL(E225:K225,2))*D225</f>
        <v>36</v>
      </c>
      <c r="N225" s="57">
        <f t="shared" si="34"/>
        <v>397.15000000000003</v>
      </c>
      <c r="O225" s="57">
        <f t="shared" si="34"/>
        <v>183.3</v>
      </c>
      <c r="P225" s="59"/>
    </row>
    <row r="226" spans="1:16" ht="12.75" outlineLevel="1">
      <c r="A226" s="52"/>
      <c r="B226" s="52"/>
      <c r="C226" s="66" t="str">
        <f>'[1]СТАРТ+'!I229</f>
        <v>305С</v>
      </c>
      <c r="D226" s="53">
        <v>2.8</v>
      </c>
      <c r="E226" s="60">
        <v>6.5</v>
      </c>
      <c r="F226" s="60">
        <v>7</v>
      </c>
      <c r="G226" s="60">
        <v>7</v>
      </c>
      <c r="H226" s="60">
        <v>7</v>
      </c>
      <c r="I226" s="60">
        <v>7</v>
      </c>
      <c r="J226" s="60">
        <v>7</v>
      </c>
      <c r="K226" s="60">
        <v>7</v>
      </c>
      <c r="L226" s="55">
        <f>(SUM(E226:K226)-LARGE(E226:K226,1)-LARGE(E226:K226,2)-SMALL(E226:K226,1)-SMALL(E226:K226,2))</f>
        <v>21</v>
      </c>
      <c r="M226" s="56">
        <f>(SUM(E226:K226)-LARGE(E226:K226,1)-LARGE(E226:K226,2)-SMALL(E226:K226,1)-SMALL(E226:K226,2))*D226</f>
        <v>58.8</v>
      </c>
      <c r="N226" s="57">
        <f t="shared" si="34"/>
        <v>397.15000000000003</v>
      </c>
      <c r="O226" s="57">
        <f t="shared" si="34"/>
        <v>183.3</v>
      </c>
      <c r="P226" s="59"/>
    </row>
    <row r="227" spans="1:16" ht="12.75" outlineLevel="1">
      <c r="A227" s="52">
        <f>A224</f>
        <v>17</v>
      </c>
      <c r="B227" s="52">
        <f>B224</f>
        <v>18</v>
      </c>
      <c r="C227" s="66" t="str">
        <f>'[1]СТАРТ+'!K229</f>
        <v>5235Д</v>
      </c>
      <c r="D227" s="53">
        <v>2.8</v>
      </c>
      <c r="E227" s="60">
        <v>5.5</v>
      </c>
      <c r="F227" s="60">
        <v>5</v>
      </c>
      <c r="G227" s="60">
        <v>4.5</v>
      </c>
      <c r="H227" s="60">
        <v>5</v>
      </c>
      <c r="I227" s="60">
        <v>5</v>
      </c>
      <c r="J227" s="60">
        <v>5</v>
      </c>
      <c r="K227" s="60">
        <v>5</v>
      </c>
      <c r="L227" s="55">
        <f>(SUM(E227:K227)-LARGE(E227:K227,1)-LARGE(E227:K227,2)-SMALL(E227:K227,1)-SMALL(E227:K227,2))</f>
        <v>15</v>
      </c>
      <c r="M227" s="56">
        <f>(SUM(E227:K227)-LARGE(E227:K227,1)-LARGE(E227:K227,2)-SMALL(E227:K227,1)-SMALL(E227:K227,2))*D227</f>
        <v>42</v>
      </c>
      <c r="N227" s="57">
        <f t="shared" si="34"/>
        <v>397.15000000000003</v>
      </c>
      <c r="O227" s="57">
        <f t="shared" si="34"/>
        <v>183.3</v>
      </c>
      <c r="P227" s="59"/>
    </row>
    <row r="228" spans="1:16" ht="15" outlineLevel="1">
      <c r="A228" s="52">
        <f>A227</f>
        <v>17</v>
      </c>
      <c r="B228" s="52">
        <f>B227</f>
        <v>18</v>
      </c>
      <c r="C228" s="67" t="s">
        <v>12</v>
      </c>
      <c r="D228" s="62">
        <v>14.4</v>
      </c>
      <c r="E228" s="68"/>
      <c r="F228" s="68"/>
      <c r="G228" s="68"/>
      <c r="H228" s="69"/>
      <c r="I228" s="60"/>
      <c r="J228" s="60"/>
      <c r="K228" s="60"/>
      <c r="L228" s="64" t="s">
        <v>13</v>
      </c>
      <c r="M228" s="70">
        <f>SUM(M223:M227)</f>
        <v>213.85</v>
      </c>
      <c r="N228" s="57">
        <f t="shared" si="34"/>
        <v>397.15000000000003</v>
      </c>
      <c r="O228" s="57">
        <f t="shared" si="34"/>
        <v>183.3</v>
      </c>
      <c r="P228" s="59"/>
    </row>
    <row r="229" spans="1:16" s="51" customFormat="1" ht="15">
      <c r="A229" s="44">
        <v>18</v>
      </c>
      <c r="B229" s="45">
        <f>'[1]СТАРТ+'!B97</f>
        <v>8</v>
      </c>
      <c r="C229" s="46" t="str">
        <f>'[1]СТАРТ+'!C97</f>
        <v>ШИШОВ АЛЕКСАНДР</v>
      </c>
      <c r="D229" s="47"/>
      <c r="E229" s="46"/>
      <c r="F229" s="46"/>
      <c r="G229" s="46">
        <f>'[1]СТАРТ+'!F97</f>
        <v>1998</v>
      </c>
      <c r="H229" s="46" t="str">
        <f>'[1]СТАРТ+'!G97</f>
        <v>МС</v>
      </c>
      <c r="I229" s="46" t="str">
        <f>'[1]СТАРТ+'!H97</f>
        <v>ВОРОНЕЖ ОСДЮСШОР ИМ. Д.САУТИНА</v>
      </c>
      <c r="J229" s="46"/>
      <c r="K229" s="46"/>
      <c r="L229" s="48"/>
      <c r="M229" s="44"/>
      <c r="N229" s="49">
        <f>SUM(M235+M236+M237+M238+M239+M240)</f>
        <v>395.09999999999997</v>
      </c>
      <c r="O229" s="49">
        <f>M235</f>
        <v>158.55</v>
      </c>
      <c r="P229" s="50" t="str">
        <f>'[1]СТАРТ+'!M97</f>
        <v>ЧЕРНЫХ Л.В.</v>
      </c>
    </row>
    <row r="230" spans="1:16" ht="12.75" outlineLevel="1">
      <c r="A230" s="52">
        <f aca="true" t="shared" si="35" ref="A230:B237">A229</f>
        <v>18</v>
      </c>
      <c r="B230" s="52">
        <f t="shared" si="35"/>
        <v>8</v>
      </c>
      <c r="C230" s="44" t="str">
        <f>'[1]СТАРТ+'!C98</f>
        <v>103В</v>
      </c>
      <c r="D230" s="53">
        <v>1.6</v>
      </c>
      <c r="E230" s="54">
        <v>7</v>
      </c>
      <c r="F230" s="54">
        <v>6.5</v>
      </c>
      <c r="G230" s="54">
        <v>7</v>
      </c>
      <c r="H230" s="54">
        <v>6.5</v>
      </c>
      <c r="I230" s="54">
        <v>7</v>
      </c>
      <c r="J230" s="54">
        <v>6.5</v>
      </c>
      <c r="K230" s="54">
        <v>7</v>
      </c>
      <c r="L230" s="55">
        <f>(SUM(E230:K230)-LARGE(E230:K230,1)-LARGE(E230:K230,2)-SMALL(E230:K230,1)-SMALL(E230:K230,2))</f>
        <v>20.5</v>
      </c>
      <c r="M230" s="56">
        <f>(SUM(E230:K230)-LARGE(E230:K230,1)-LARGE(E230:K230,2)-SMALL(E230:K230,1)-SMALL(E230:K230,2))*D230</f>
        <v>32.800000000000004</v>
      </c>
      <c r="N230" s="57">
        <f aca="true" t="shared" si="36" ref="N230:O241">N229</f>
        <v>395.09999999999997</v>
      </c>
      <c r="O230" s="57">
        <f t="shared" si="36"/>
        <v>158.55</v>
      </c>
      <c r="P230" s="58"/>
    </row>
    <row r="231" spans="1:16" ht="12.75" outlineLevel="1">
      <c r="A231" s="52">
        <f t="shared" si="35"/>
        <v>18</v>
      </c>
      <c r="B231" s="52">
        <f t="shared" si="35"/>
        <v>8</v>
      </c>
      <c r="C231" s="44" t="str">
        <f>'[1]СТАРТ+'!E98</f>
        <v>403В</v>
      </c>
      <c r="D231" s="53">
        <v>2.1</v>
      </c>
      <c r="E231" s="54">
        <v>6.5</v>
      </c>
      <c r="F231" s="54">
        <v>6</v>
      </c>
      <c r="G231" s="54">
        <v>6</v>
      </c>
      <c r="H231" s="54">
        <v>6.5</v>
      </c>
      <c r="I231" s="54">
        <v>6</v>
      </c>
      <c r="J231" s="54">
        <v>6</v>
      </c>
      <c r="K231" s="54">
        <v>6</v>
      </c>
      <c r="L231" s="55">
        <f>(SUM(E231:K231)-LARGE(E231:K231,1)-LARGE(E231:K231,2)-SMALL(E231:K231,1)-SMALL(E231:K231,2))</f>
        <v>18</v>
      </c>
      <c r="M231" s="56">
        <f>(SUM(E231:K231)-LARGE(E231:K231,1)-LARGE(E231:K231,2)-SMALL(E231:K231,1)-SMALL(E231:K231,2))*D231</f>
        <v>37.800000000000004</v>
      </c>
      <c r="N231" s="57">
        <f t="shared" si="36"/>
        <v>395.09999999999997</v>
      </c>
      <c r="O231" s="57">
        <f t="shared" si="36"/>
        <v>158.55</v>
      </c>
      <c r="P231" s="58"/>
    </row>
    <row r="232" spans="1:16" ht="12.75" outlineLevel="1">
      <c r="A232" s="52">
        <f t="shared" si="35"/>
        <v>18</v>
      </c>
      <c r="B232" s="52">
        <f t="shared" si="35"/>
        <v>8</v>
      </c>
      <c r="C232" s="44" t="str">
        <f>'[1]СТАРТ+'!G98</f>
        <v>201В</v>
      </c>
      <c r="D232" s="53">
        <v>1.8</v>
      </c>
      <c r="E232" s="54">
        <v>4</v>
      </c>
      <c r="F232" s="54">
        <v>4.5</v>
      </c>
      <c r="G232" s="54">
        <v>4</v>
      </c>
      <c r="H232" s="54">
        <v>4</v>
      </c>
      <c r="I232" s="54">
        <v>4</v>
      </c>
      <c r="J232" s="54">
        <v>4</v>
      </c>
      <c r="K232" s="54">
        <v>4</v>
      </c>
      <c r="L232" s="55">
        <f>(SUM(E232:K232)-LARGE(E232:K232,1)-LARGE(E232:K232,2)-SMALL(E232:K232,1)-SMALL(E232:K232,2))</f>
        <v>12</v>
      </c>
      <c r="M232" s="56">
        <f>(SUM(E232:K232)-LARGE(E232:K232,1)-LARGE(E232:K232,2)-SMALL(E232:K232,1)-SMALL(E232:K232,2))*D232</f>
        <v>21.6</v>
      </c>
      <c r="N232" s="57">
        <f t="shared" si="36"/>
        <v>395.09999999999997</v>
      </c>
      <c r="O232" s="57">
        <f t="shared" si="36"/>
        <v>158.55</v>
      </c>
      <c r="P232" s="59"/>
    </row>
    <row r="233" spans="1:16" ht="12.75" outlineLevel="1">
      <c r="A233" s="52">
        <f t="shared" si="35"/>
        <v>18</v>
      </c>
      <c r="B233" s="52">
        <f t="shared" si="35"/>
        <v>8</v>
      </c>
      <c r="C233" s="44" t="str">
        <f>'[1]СТАРТ+'!I98</f>
        <v>301В</v>
      </c>
      <c r="D233" s="53">
        <v>1.9</v>
      </c>
      <c r="E233" s="60">
        <v>6</v>
      </c>
      <c r="F233" s="54">
        <v>5.5</v>
      </c>
      <c r="G233" s="54">
        <v>6</v>
      </c>
      <c r="H233" s="54">
        <v>5.5</v>
      </c>
      <c r="I233" s="54">
        <v>5.5</v>
      </c>
      <c r="J233" s="54">
        <v>5.5</v>
      </c>
      <c r="K233" s="54">
        <v>5</v>
      </c>
      <c r="L233" s="55">
        <f>(SUM(E233:K233)-LARGE(E233:K233,1)-LARGE(E233:K233,2)-SMALL(E233:K233,1)-SMALL(E233:K233,2))</f>
        <v>16.5</v>
      </c>
      <c r="M233" s="56">
        <f>(SUM(E233:K233)-LARGE(E233:K233,1)-LARGE(E233:K233,2)-SMALL(E233:K233,1)-SMALL(E233:K233,2))*D233</f>
        <v>31.349999999999998</v>
      </c>
      <c r="N233" s="57">
        <f t="shared" si="36"/>
        <v>395.09999999999997</v>
      </c>
      <c r="O233" s="57">
        <f t="shared" si="36"/>
        <v>158.55</v>
      </c>
      <c r="P233" s="59"/>
    </row>
    <row r="234" spans="1:16" ht="12.75" outlineLevel="1">
      <c r="A234" s="52">
        <f t="shared" si="35"/>
        <v>18</v>
      </c>
      <c r="B234" s="52">
        <f t="shared" si="35"/>
        <v>8</v>
      </c>
      <c r="C234" s="44" t="str">
        <f>'[1]СТАРТ+'!K98</f>
        <v>5231Д</v>
      </c>
      <c r="D234" s="53">
        <v>2</v>
      </c>
      <c r="E234" s="60">
        <v>6</v>
      </c>
      <c r="F234" s="54">
        <v>6</v>
      </c>
      <c r="G234" s="54">
        <v>6</v>
      </c>
      <c r="H234" s="54">
        <v>6</v>
      </c>
      <c r="I234" s="54">
        <v>5</v>
      </c>
      <c r="J234" s="54">
        <v>5.5</v>
      </c>
      <c r="K234" s="54">
        <v>5.5</v>
      </c>
      <c r="L234" s="55">
        <f>(SUM(E234:K234)-LARGE(E234:K234,1)-LARGE(E234:K234,2)-SMALL(E234:K234,1)-SMALL(E234:K234,2))</f>
        <v>17.5</v>
      </c>
      <c r="M234" s="56">
        <f>(SUM(E234:K234)-LARGE(E234:K234,1)-LARGE(E234:K234,2)-SMALL(E234:K234,1)-SMALL(E234:K234,2))*D234</f>
        <v>35</v>
      </c>
      <c r="N234" s="57">
        <f t="shared" si="36"/>
        <v>395.09999999999997</v>
      </c>
      <c r="O234" s="57">
        <f t="shared" si="36"/>
        <v>158.55</v>
      </c>
      <c r="P234" s="59"/>
    </row>
    <row r="235" spans="1:16" ht="15" outlineLevel="1">
      <c r="A235" s="52">
        <f t="shared" si="35"/>
        <v>18</v>
      </c>
      <c r="B235" s="52">
        <f t="shared" si="35"/>
        <v>8</v>
      </c>
      <c r="C235" s="61" t="s">
        <v>10</v>
      </c>
      <c r="D235" s="62">
        <v>9.4</v>
      </c>
      <c r="E235" s="63"/>
      <c r="F235" s="60"/>
      <c r="G235" s="60"/>
      <c r="H235" s="60"/>
      <c r="I235" s="60"/>
      <c r="J235" s="60"/>
      <c r="K235" s="60"/>
      <c r="L235" s="64" t="s">
        <v>11</v>
      </c>
      <c r="M235" s="65">
        <f>SUM(M230:M234)</f>
        <v>158.55</v>
      </c>
      <c r="N235" s="57">
        <f t="shared" si="36"/>
        <v>395.09999999999997</v>
      </c>
      <c r="O235" s="57">
        <f t="shared" si="36"/>
        <v>158.55</v>
      </c>
      <c r="P235" s="59"/>
    </row>
    <row r="236" spans="1:16" ht="12.75" outlineLevel="1">
      <c r="A236" s="52">
        <f t="shared" si="35"/>
        <v>18</v>
      </c>
      <c r="B236" s="52">
        <f t="shared" si="35"/>
        <v>8</v>
      </c>
      <c r="C236" s="66" t="str">
        <f>'[1]СТАРТ+'!C99</f>
        <v>405С</v>
      </c>
      <c r="D236" s="53">
        <v>2.7</v>
      </c>
      <c r="E236" s="60">
        <v>5</v>
      </c>
      <c r="F236" s="60">
        <v>5.5</v>
      </c>
      <c r="G236" s="60">
        <v>4.5</v>
      </c>
      <c r="H236" s="60">
        <v>5</v>
      </c>
      <c r="I236" s="60">
        <v>4.5</v>
      </c>
      <c r="J236" s="60">
        <v>5</v>
      </c>
      <c r="K236" s="60">
        <v>4.5</v>
      </c>
      <c r="L236" s="55">
        <f>(SUM(E236:K236)-LARGE(E236:K236,1)-LARGE(E236:K236,2)-SMALL(E236:K236,1)-SMALL(E236:K236,2))</f>
        <v>14.5</v>
      </c>
      <c r="M236" s="56">
        <f>(SUM(E236:K236)-LARGE(E236:K236,1)-LARGE(E236:K236,2)-SMALL(E236:K236,1)-SMALL(E236:K236,2))*D236</f>
        <v>39.150000000000006</v>
      </c>
      <c r="N236" s="57">
        <f t="shared" si="36"/>
        <v>395.09999999999997</v>
      </c>
      <c r="O236" s="57">
        <f t="shared" si="36"/>
        <v>158.55</v>
      </c>
      <c r="P236" s="59"/>
    </row>
    <row r="237" spans="1:16" ht="12.75" outlineLevel="1">
      <c r="A237" s="52">
        <f t="shared" si="35"/>
        <v>18</v>
      </c>
      <c r="B237" s="52">
        <f t="shared" si="35"/>
        <v>8</v>
      </c>
      <c r="C237" s="66" t="str">
        <f>'[1]СТАРТ+'!E99</f>
        <v>107С</v>
      </c>
      <c r="D237" s="53">
        <v>2.8</v>
      </c>
      <c r="E237" s="60">
        <v>5.5</v>
      </c>
      <c r="F237" s="60">
        <v>5</v>
      </c>
      <c r="G237" s="60">
        <v>5</v>
      </c>
      <c r="H237" s="60">
        <v>4.5</v>
      </c>
      <c r="I237" s="60">
        <v>6</v>
      </c>
      <c r="J237" s="60">
        <v>6</v>
      </c>
      <c r="K237" s="60">
        <v>5.5</v>
      </c>
      <c r="L237" s="55">
        <f>(SUM(E237:K237)-LARGE(E237:K237,1)-LARGE(E237:K237,2)-SMALL(E237:K237,1)-SMALL(E237:K237,2))</f>
        <v>16</v>
      </c>
      <c r="M237" s="56">
        <f>(SUM(E237:K237)-LARGE(E237:K237,1)-LARGE(E237:K237,2)-SMALL(E237:K237,1)-SMALL(E237:K237,2))*D237</f>
        <v>44.8</v>
      </c>
      <c r="N237" s="57">
        <f t="shared" si="36"/>
        <v>395.09999999999997</v>
      </c>
      <c r="O237" s="57">
        <f t="shared" si="36"/>
        <v>158.55</v>
      </c>
      <c r="P237" s="59"/>
    </row>
    <row r="238" spans="1:16" ht="12.75" outlineLevel="1">
      <c r="A238" s="52"/>
      <c r="B238" s="52"/>
      <c r="C238" s="66" t="str">
        <f>'[1]СТАРТ+'!G99</f>
        <v>205С</v>
      </c>
      <c r="D238" s="53">
        <v>2.8</v>
      </c>
      <c r="E238" s="60">
        <v>6</v>
      </c>
      <c r="F238" s="60">
        <v>0</v>
      </c>
      <c r="G238" s="60">
        <v>5.5</v>
      </c>
      <c r="H238" s="60">
        <v>5.5</v>
      </c>
      <c r="I238" s="60">
        <v>6.5</v>
      </c>
      <c r="J238" s="60">
        <v>5.5</v>
      </c>
      <c r="K238" s="60">
        <v>5.5</v>
      </c>
      <c r="L238" s="55">
        <f>(SUM(E238:K238)-LARGE(E238:K238,1)-LARGE(E238:K238,2)-SMALL(E238:K238,1)-SMALL(E238:K238,2))</f>
        <v>16.5</v>
      </c>
      <c r="M238" s="56">
        <f>(SUM(E238:K238)-LARGE(E238:K238,1)-LARGE(E238:K238,2)-SMALL(E238:K238,1)-SMALL(E238:K238,2))*D238</f>
        <v>46.199999999999996</v>
      </c>
      <c r="N238" s="57">
        <f t="shared" si="36"/>
        <v>395.09999999999997</v>
      </c>
      <c r="O238" s="57">
        <f t="shared" si="36"/>
        <v>158.55</v>
      </c>
      <c r="P238" s="59"/>
    </row>
    <row r="239" spans="1:16" ht="12.75" outlineLevel="1">
      <c r="A239" s="52"/>
      <c r="B239" s="52"/>
      <c r="C239" s="66" t="str">
        <f>'[1]СТАРТ+'!I99</f>
        <v>305С</v>
      </c>
      <c r="D239" s="53">
        <v>2.8</v>
      </c>
      <c r="E239" s="60">
        <v>5</v>
      </c>
      <c r="F239" s="60">
        <v>5.5</v>
      </c>
      <c r="G239" s="60">
        <v>5.5</v>
      </c>
      <c r="H239" s="60">
        <v>6</v>
      </c>
      <c r="I239" s="60">
        <v>6</v>
      </c>
      <c r="J239" s="60">
        <v>5.5</v>
      </c>
      <c r="K239" s="60">
        <v>6</v>
      </c>
      <c r="L239" s="55">
        <f>(SUM(E239:K239)-LARGE(E239:K239,1)-LARGE(E239:K239,2)-SMALL(E239:K239,1)-SMALL(E239:K239,2))</f>
        <v>17</v>
      </c>
      <c r="M239" s="56">
        <f>(SUM(E239:K239)-LARGE(E239:K239,1)-LARGE(E239:K239,2)-SMALL(E239:K239,1)-SMALL(E239:K239,2))*D239</f>
        <v>47.599999999999994</v>
      </c>
      <c r="N239" s="57">
        <f t="shared" si="36"/>
        <v>395.09999999999997</v>
      </c>
      <c r="O239" s="57">
        <f t="shared" si="36"/>
        <v>158.55</v>
      </c>
      <c r="P239" s="59"/>
    </row>
    <row r="240" spans="1:16" ht="12.75" outlineLevel="1">
      <c r="A240" s="52">
        <f>A237</f>
        <v>18</v>
      </c>
      <c r="B240" s="52">
        <f>B237</f>
        <v>8</v>
      </c>
      <c r="C240" s="66" t="str">
        <f>'[1]СТАРТ+'!K99</f>
        <v>5235Д</v>
      </c>
      <c r="D240" s="53">
        <v>2.8</v>
      </c>
      <c r="E240" s="60">
        <v>6.5</v>
      </c>
      <c r="F240" s="60">
        <v>7</v>
      </c>
      <c r="G240" s="60">
        <v>7</v>
      </c>
      <c r="H240" s="60">
        <v>7</v>
      </c>
      <c r="I240" s="60">
        <v>6.5</v>
      </c>
      <c r="J240" s="60">
        <v>7</v>
      </c>
      <c r="K240" s="60">
        <v>7</v>
      </c>
      <c r="L240" s="55">
        <f>(SUM(E240:K240)-LARGE(E240:K240,1)-LARGE(E240:K240,2)-SMALL(E240:K240,1)-SMALL(E240:K240,2))</f>
        <v>21</v>
      </c>
      <c r="M240" s="56">
        <f>(SUM(E240:K240)-LARGE(E240:K240,1)-LARGE(E240:K240,2)-SMALL(E240:K240,1)-SMALL(E240:K240,2))*D240</f>
        <v>58.8</v>
      </c>
      <c r="N240" s="57">
        <f t="shared" si="36"/>
        <v>395.09999999999997</v>
      </c>
      <c r="O240" s="57">
        <f t="shared" si="36"/>
        <v>158.55</v>
      </c>
      <c r="P240" s="59"/>
    </row>
    <row r="241" spans="1:16" ht="15" outlineLevel="1">
      <c r="A241" s="52">
        <f>A240</f>
        <v>18</v>
      </c>
      <c r="B241" s="52">
        <f>B240</f>
        <v>8</v>
      </c>
      <c r="C241" s="67" t="s">
        <v>12</v>
      </c>
      <c r="D241" s="62">
        <v>13.9</v>
      </c>
      <c r="E241" s="68"/>
      <c r="F241" s="68"/>
      <c r="G241" s="68"/>
      <c r="H241" s="69"/>
      <c r="I241" s="60"/>
      <c r="J241" s="60"/>
      <c r="K241" s="60"/>
      <c r="L241" s="64" t="s">
        <v>13</v>
      </c>
      <c r="M241" s="70">
        <f>SUM(M236:M240)</f>
        <v>236.55</v>
      </c>
      <c r="N241" s="57">
        <f t="shared" si="36"/>
        <v>395.09999999999997</v>
      </c>
      <c r="O241" s="57">
        <f t="shared" si="36"/>
        <v>158.55</v>
      </c>
      <c r="P241" s="59"/>
    </row>
    <row r="242" spans="1:16" s="51" customFormat="1" ht="15">
      <c r="A242" s="44">
        <v>19</v>
      </c>
      <c r="B242" s="45">
        <f>'[1]СТАРТ+'!B188</f>
        <v>15</v>
      </c>
      <c r="C242" s="46" t="str">
        <f>'[1]СТАРТ+'!C188</f>
        <v>ЗАБАЛУЕВ КОНСТАНТИН</v>
      </c>
      <c r="D242" s="47"/>
      <c r="E242" s="46"/>
      <c r="F242" s="46"/>
      <c r="G242" s="46">
        <f>'[1]СТАРТ+'!F188</f>
        <v>1997</v>
      </c>
      <c r="H242" s="46" t="str">
        <f>'[1]СТАРТ+'!G188</f>
        <v>КМС</v>
      </c>
      <c r="I242" s="46" t="str">
        <f>'[1]СТАРТ+'!H188</f>
        <v>САРАТОВ СДЮСШОР 11</v>
      </c>
      <c r="J242" s="46"/>
      <c r="K242" s="46"/>
      <c r="L242" s="48"/>
      <c r="M242" s="44"/>
      <c r="N242" s="49">
        <f>SUM(M248+M249+M250+M251+M252+M253)</f>
        <v>392.20000000000005</v>
      </c>
      <c r="O242" s="49">
        <f>M248</f>
        <v>170.95000000000002</v>
      </c>
      <c r="P242" s="50" t="str">
        <f>'[1]СТАРТ+'!M188</f>
        <v>ЮДИНА Т.Ю.</v>
      </c>
    </row>
    <row r="243" spans="1:16" ht="12.75" outlineLevel="1">
      <c r="A243" s="52">
        <f aca="true" t="shared" si="37" ref="A243:B250">A242</f>
        <v>19</v>
      </c>
      <c r="B243" s="52">
        <f t="shared" si="37"/>
        <v>15</v>
      </c>
      <c r="C243" s="44" t="str">
        <f>'[1]СТАРТ+'!C189</f>
        <v>403В</v>
      </c>
      <c r="D243" s="53">
        <v>2.1</v>
      </c>
      <c r="E243" s="54">
        <v>6</v>
      </c>
      <c r="F243" s="54">
        <v>6</v>
      </c>
      <c r="G243" s="54">
        <v>5.5</v>
      </c>
      <c r="H243" s="54">
        <v>6</v>
      </c>
      <c r="I243" s="54">
        <v>5.5</v>
      </c>
      <c r="J243" s="54">
        <v>5.5</v>
      </c>
      <c r="K243" s="54">
        <v>6</v>
      </c>
      <c r="L243" s="55">
        <f>(SUM(E243:K243)-LARGE(E243:K243,1)-LARGE(E243:K243,2)-SMALL(E243:K243,1)-SMALL(E243:K243,2))</f>
        <v>17.5</v>
      </c>
      <c r="M243" s="56">
        <f>(SUM(E243:K243)-LARGE(E243:K243,1)-LARGE(E243:K243,2)-SMALL(E243:K243,1)-SMALL(E243:K243,2))*D243</f>
        <v>36.75</v>
      </c>
      <c r="N243" s="57">
        <f aca="true" t="shared" si="38" ref="N243:O254">N242</f>
        <v>392.20000000000005</v>
      </c>
      <c r="O243" s="57">
        <f t="shared" si="38"/>
        <v>170.95000000000002</v>
      </c>
      <c r="P243" s="58"/>
    </row>
    <row r="244" spans="1:16" ht="12.75" outlineLevel="1">
      <c r="A244" s="52">
        <f t="shared" si="37"/>
        <v>19</v>
      </c>
      <c r="B244" s="52">
        <f t="shared" si="37"/>
        <v>15</v>
      </c>
      <c r="C244" s="44" t="str">
        <f>'[1]СТАРТ+'!E189</f>
        <v>103В</v>
      </c>
      <c r="D244" s="53">
        <v>1.6</v>
      </c>
      <c r="E244" s="54">
        <v>6</v>
      </c>
      <c r="F244" s="54">
        <v>6</v>
      </c>
      <c r="G244" s="54">
        <v>6</v>
      </c>
      <c r="H244" s="54">
        <v>6</v>
      </c>
      <c r="I244" s="54">
        <v>5</v>
      </c>
      <c r="J244" s="54">
        <v>6</v>
      </c>
      <c r="K244" s="54">
        <v>6</v>
      </c>
      <c r="L244" s="55">
        <f>(SUM(E244:K244)-LARGE(E244:K244,1)-LARGE(E244:K244,2)-SMALL(E244:K244,1)-SMALL(E244:K244,2))</f>
        <v>18</v>
      </c>
      <c r="M244" s="56">
        <f>(SUM(E244:K244)-LARGE(E244:K244,1)-LARGE(E244:K244,2)-SMALL(E244:K244,1)-SMALL(E244:K244,2))*D244</f>
        <v>28.8</v>
      </c>
      <c r="N244" s="57">
        <f t="shared" si="38"/>
        <v>392.20000000000005</v>
      </c>
      <c r="O244" s="57">
        <f t="shared" si="38"/>
        <v>170.95000000000002</v>
      </c>
      <c r="P244" s="58"/>
    </row>
    <row r="245" spans="1:16" ht="12.75" outlineLevel="1">
      <c r="A245" s="52">
        <f t="shared" si="37"/>
        <v>19</v>
      </c>
      <c r="B245" s="52">
        <f t="shared" si="37"/>
        <v>15</v>
      </c>
      <c r="C245" s="44" t="str">
        <f>'[1]СТАРТ+'!G189</f>
        <v>201В</v>
      </c>
      <c r="D245" s="53">
        <v>1.8</v>
      </c>
      <c r="E245" s="54">
        <v>5.5</v>
      </c>
      <c r="F245" s="54">
        <v>6</v>
      </c>
      <c r="G245" s="54">
        <v>6</v>
      </c>
      <c r="H245" s="54">
        <v>5.5</v>
      </c>
      <c r="I245" s="54">
        <v>6</v>
      </c>
      <c r="J245" s="54">
        <v>6</v>
      </c>
      <c r="K245" s="54">
        <v>5.5</v>
      </c>
      <c r="L245" s="55">
        <f>(SUM(E245:K245)-LARGE(E245:K245,1)-LARGE(E245:K245,2)-SMALL(E245:K245,1)-SMALL(E245:K245,2))</f>
        <v>17.5</v>
      </c>
      <c r="M245" s="56">
        <f>(SUM(E245:K245)-LARGE(E245:K245,1)-LARGE(E245:K245,2)-SMALL(E245:K245,1)-SMALL(E245:K245,2))*D245</f>
        <v>31.5</v>
      </c>
      <c r="N245" s="57">
        <f t="shared" si="38"/>
        <v>392.20000000000005</v>
      </c>
      <c r="O245" s="57">
        <f t="shared" si="38"/>
        <v>170.95000000000002</v>
      </c>
      <c r="P245" s="59"/>
    </row>
    <row r="246" spans="1:16" ht="12.75" outlineLevel="1">
      <c r="A246" s="52">
        <f t="shared" si="37"/>
        <v>19</v>
      </c>
      <c r="B246" s="52">
        <f t="shared" si="37"/>
        <v>15</v>
      </c>
      <c r="C246" s="44" t="str">
        <f>'[1]СТАРТ+'!I189</f>
        <v>301В</v>
      </c>
      <c r="D246" s="53">
        <v>1.9</v>
      </c>
      <c r="E246" s="60">
        <v>6</v>
      </c>
      <c r="F246" s="54">
        <v>6.5</v>
      </c>
      <c r="G246" s="54">
        <v>6.5</v>
      </c>
      <c r="H246" s="54">
        <v>6.5</v>
      </c>
      <c r="I246" s="54">
        <v>6</v>
      </c>
      <c r="J246" s="54">
        <v>7</v>
      </c>
      <c r="K246" s="54">
        <v>6</v>
      </c>
      <c r="L246" s="55">
        <f>(SUM(E246:K246)-LARGE(E246:K246,1)-LARGE(E246:K246,2)-SMALL(E246:K246,1)-SMALL(E246:K246,2))</f>
        <v>19</v>
      </c>
      <c r="M246" s="56">
        <f>(SUM(E246:K246)-LARGE(E246:K246,1)-LARGE(E246:K246,2)-SMALL(E246:K246,1)-SMALL(E246:K246,2))*D246</f>
        <v>36.1</v>
      </c>
      <c r="N246" s="57">
        <f t="shared" si="38"/>
        <v>392.20000000000005</v>
      </c>
      <c r="O246" s="57">
        <f t="shared" si="38"/>
        <v>170.95000000000002</v>
      </c>
      <c r="P246" s="59"/>
    </row>
    <row r="247" spans="1:16" ht="12.75" outlineLevel="1">
      <c r="A247" s="52">
        <f t="shared" si="37"/>
        <v>19</v>
      </c>
      <c r="B247" s="52">
        <f t="shared" si="37"/>
        <v>15</v>
      </c>
      <c r="C247" s="44" t="str">
        <f>'[1]СТАРТ+'!K189</f>
        <v>5132Д</v>
      </c>
      <c r="D247" s="53">
        <v>2.1</v>
      </c>
      <c r="E247" s="60">
        <v>6</v>
      </c>
      <c r="F247" s="54">
        <v>6</v>
      </c>
      <c r="G247" s="54">
        <v>6</v>
      </c>
      <c r="H247" s="54">
        <v>6</v>
      </c>
      <c r="I247" s="54">
        <v>5.5</v>
      </c>
      <c r="J247" s="54">
        <v>6</v>
      </c>
      <c r="K247" s="54">
        <v>6</v>
      </c>
      <c r="L247" s="55">
        <f>(SUM(E247:K247)-LARGE(E247:K247,1)-LARGE(E247:K247,2)-SMALL(E247:K247,1)-SMALL(E247:K247,2))</f>
        <v>18</v>
      </c>
      <c r="M247" s="56">
        <f>(SUM(E247:K247)-LARGE(E247:K247,1)-LARGE(E247:K247,2)-SMALL(E247:K247,1)-SMALL(E247:K247,2))*D247</f>
        <v>37.800000000000004</v>
      </c>
      <c r="N247" s="57">
        <f t="shared" si="38"/>
        <v>392.20000000000005</v>
      </c>
      <c r="O247" s="57">
        <f t="shared" si="38"/>
        <v>170.95000000000002</v>
      </c>
      <c r="P247" s="59"/>
    </row>
    <row r="248" spans="1:16" ht="15" outlineLevel="1">
      <c r="A248" s="52">
        <f t="shared" si="37"/>
        <v>19</v>
      </c>
      <c r="B248" s="52">
        <f t="shared" si="37"/>
        <v>15</v>
      </c>
      <c r="C248" s="61" t="s">
        <v>10</v>
      </c>
      <c r="D248" s="62">
        <v>9.5</v>
      </c>
      <c r="E248" s="63"/>
      <c r="F248" s="60"/>
      <c r="G248" s="60"/>
      <c r="H248" s="60"/>
      <c r="I248" s="60"/>
      <c r="J248" s="60"/>
      <c r="K248" s="60"/>
      <c r="L248" s="64" t="s">
        <v>11</v>
      </c>
      <c r="M248" s="65">
        <f>SUM(M243:M247)</f>
        <v>170.95000000000002</v>
      </c>
      <c r="N248" s="57">
        <f t="shared" si="38"/>
        <v>392.20000000000005</v>
      </c>
      <c r="O248" s="57">
        <f t="shared" si="38"/>
        <v>170.95000000000002</v>
      </c>
      <c r="P248" s="59"/>
    </row>
    <row r="249" spans="1:16" ht="12.75" outlineLevel="1">
      <c r="A249" s="52">
        <f t="shared" si="37"/>
        <v>19</v>
      </c>
      <c r="B249" s="52">
        <f t="shared" si="37"/>
        <v>15</v>
      </c>
      <c r="C249" s="66" t="str">
        <f>'[1]СТАРТ+'!C190</f>
        <v>405С</v>
      </c>
      <c r="D249" s="53">
        <v>2.7</v>
      </c>
      <c r="E249" s="60">
        <v>6</v>
      </c>
      <c r="F249" s="60">
        <v>6.5</v>
      </c>
      <c r="G249" s="60">
        <v>6</v>
      </c>
      <c r="H249" s="60">
        <v>6.5</v>
      </c>
      <c r="I249" s="60">
        <v>6.5</v>
      </c>
      <c r="J249" s="60">
        <v>6</v>
      </c>
      <c r="K249" s="60">
        <v>6</v>
      </c>
      <c r="L249" s="55">
        <f>(SUM(E249:K249)-LARGE(E249:K249,1)-LARGE(E249:K249,2)-SMALL(E249:K249,1)-SMALL(E249:K249,2))</f>
        <v>18.5</v>
      </c>
      <c r="M249" s="56">
        <f>(SUM(E249:K249)-LARGE(E249:K249,1)-LARGE(E249:K249,2)-SMALL(E249:K249,1)-SMALL(E249:K249,2))*D249</f>
        <v>49.95</v>
      </c>
      <c r="N249" s="57">
        <f t="shared" si="38"/>
        <v>392.20000000000005</v>
      </c>
      <c r="O249" s="57">
        <f t="shared" si="38"/>
        <v>170.95000000000002</v>
      </c>
      <c r="P249" s="59"/>
    </row>
    <row r="250" spans="1:16" ht="12.75" outlineLevel="1">
      <c r="A250" s="52">
        <f t="shared" si="37"/>
        <v>19</v>
      </c>
      <c r="B250" s="52">
        <f t="shared" si="37"/>
        <v>15</v>
      </c>
      <c r="C250" s="66" t="str">
        <f>'[1]СТАРТ+'!E190</f>
        <v>107С</v>
      </c>
      <c r="D250" s="53">
        <v>2.8</v>
      </c>
      <c r="E250" s="60">
        <v>5.5</v>
      </c>
      <c r="F250" s="60">
        <v>4.5</v>
      </c>
      <c r="G250" s="60">
        <v>4.5</v>
      </c>
      <c r="H250" s="60">
        <v>4</v>
      </c>
      <c r="I250" s="60">
        <v>4.5</v>
      </c>
      <c r="J250" s="60">
        <v>4.5</v>
      </c>
      <c r="K250" s="60">
        <v>5</v>
      </c>
      <c r="L250" s="55">
        <f>(SUM(E250:K250)-LARGE(E250:K250,1)-LARGE(E250:K250,2)-SMALL(E250:K250,1)-SMALL(E250:K250,2))</f>
        <v>13.5</v>
      </c>
      <c r="M250" s="56">
        <f>(SUM(E250:K250)-LARGE(E250:K250,1)-LARGE(E250:K250,2)-SMALL(E250:K250,1)-SMALL(E250:K250,2))*D250</f>
        <v>37.8</v>
      </c>
      <c r="N250" s="57">
        <f t="shared" si="38"/>
        <v>392.20000000000005</v>
      </c>
      <c r="O250" s="57">
        <f t="shared" si="38"/>
        <v>170.95000000000002</v>
      </c>
      <c r="P250" s="59"/>
    </row>
    <row r="251" spans="1:16" ht="12.75" outlineLevel="1">
      <c r="A251" s="52"/>
      <c r="B251" s="52"/>
      <c r="C251" s="66" t="str">
        <f>'[1]СТАРТ+'!G190</f>
        <v>205С</v>
      </c>
      <c r="D251" s="53">
        <v>2.8</v>
      </c>
      <c r="E251" s="60">
        <v>4</v>
      </c>
      <c r="F251" s="60">
        <v>4.5</v>
      </c>
      <c r="G251" s="60">
        <v>4.5</v>
      </c>
      <c r="H251" s="60">
        <v>4.5</v>
      </c>
      <c r="I251" s="60">
        <v>4</v>
      </c>
      <c r="J251" s="60">
        <v>4.5</v>
      </c>
      <c r="K251" s="60">
        <v>4.5</v>
      </c>
      <c r="L251" s="55">
        <f>(SUM(E251:K251)-LARGE(E251:K251,1)-LARGE(E251:K251,2)-SMALL(E251:K251,1)-SMALL(E251:K251,2))</f>
        <v>13.5</v>
      </c>
      <c r="M251" s="56">
        <f>(SUM(E251:K251)-LARGE(E251:K251,1)-LARGE(E251:K251,2)-SMALL(E251:K251,1)-SMALL(E251:K251,2))*D251</f>
        <v>37.8</v>
      </c>
      <c r="N251" s="57">
        <f t="shared" si="38"/>
        <v>392.20000000000005</v>
      </c>
      <c r="O251" s="57">
        <f t="shared" si="38"/>
        <v>170.95000000000002</v>
      </c>
      <c r="P251" s="59"/>
    </row>
    <row r="252" spans="1:16" ht="12.75" outlineLevel="1">
      <c r="A252" s="52"/>
      <c r="B252" s="52"/>
      <c r="C252" s="66" t="str">
        <f>'[1]СТАРТ+'!I190</f>
        <v>305С</v>
      </c>
      <c r="D252" s="53">
        <v>2.8</v>
      </c>
      <c r="E252" s="60">
        <v>5.5</v>
      </c>
      <c r="F252" s="60">
        <v>6</v>
      </c>
      <c r="G252" s="60">
        <v>5</v>
      </c>
      <c r="H252" s="60">
        <v>5.5</v>
      </c>
      <c r="I252" s="60">
        <v>5.5</v>
      </c>
      <c r="J252" s="60">
        <v>5</v>
      </c>
      <c r="K252" s="60">
        <v>5.5</v>
      </c>
      <c r="L252" s="55">
        <f>(SUM(E252:K252)-LARGE(E252:K252,1)-LARGE(E252:K252,2)-SMALL(E252:K252,1)-SMALL(E252:K252,2))</f>
        <v>16.5</v>
      </c>
      <c r="M252" s="56">
        <f>(SUM(E252:K252)-LARGE(E252:K252,1)-LARGE(E252:K252,2)-SMALL(E252:K252,1)-SMALL(E252:K252,2))*D252</f>
        <v>46.199999999999996</v>
      </c>
      <c r="N252" s="57">
        <f t="shared" si="38"/>
        <v>392.20000000000005</v>
      </c>
      <c r="O252" s="57">
        <f t="shared" si="38"/>
        <v>170.95000000000002</v>
      </c>
      <c r="P252" s="59"/>
    </row>
    <row r="253" spans="1:16" ht="12.75" outlineLevel="1">
      <c r="A253" s="52">
        <f>A250</f>
        <v>19</v>
      </c>
      <c r="B253" s="52">
        <f>B250</f>
        <v>15</v>
      </c>
      <c r="C253" s="66" t="str">
        <f>'[1]СТАРТ+'!K190</f>
        <v>5152В</v>
      </c>
      <c r="D253" s="53">
        <v>3</v>
      </c>
      <c r="E253" s="60">
        <v>5.5</v>
      </c>
      <c r="F253" s="60">
        <v>5</v>
      </c>
      <c r="G253" s="60">
        <v>5.5</v>
      </c>
      <c r="H253" s="60">
        <v>6</v>
      </c>
      <c r="I253" s="60">
        <v>5.5</v>
      </c>
      <c r="J253" s="60">
        <v>5.5</v>
      </c>
      <c r="K253" s="60">
        <v>5.5</v>
      </c>
      <c r="L253" s="55">
        <f>(SUM(E253:K253)-LARGE(E253:K253,1)-LARGE(E253:K253,2)-SMALL(E253:K253,1)-SMALL(E253:K253,2))</f>
        <v>16.5</v>
      </c>
      <c r="M253" s="56">
        <f>(SUM(E253:K253)-LARGE(E253:K253,1)-LARGE(E253:K253,2)-SMALL(E253:K253,1)-SMALL(E253:K253,2))*D253</f>
        <v>49.5</v>
      </c>
      <c r="N253" s="57">
        <f t="shared" si="38"/>
        <v>392.20000000000005</v>
      </c>
      <c r="O253" s="57">
        <f t="shared" si="38"/>
        <v>170.95000000000002</v>
      </c>
      <c r="P253" s="59"/>
    </row>
    <row r="254" spans="1:16" ht="15" outlineLevel="1">
      <c r="A254" s="52">
        <f>A253</f>
        <v>19</v>
      </c>
      <c r="B254" s="52">
        <f>B253</f>
        <v>15</v>
      </c>
      <c r="C254" s="67" t="s">
        <v>12</v>
      </c>
      <c r="D254" s="62">
        <v>14.1</v>
      </c>
      <c r="E254" s="68"/>
      <c r="F254" s="68"/>
      <c r="G254" s="68"/>
      <c r="H254" s="69"/>
      <c r="I254" s="60"/>
      <c r="J254" s="60"/>
      <c r="K254" s="60"/>
      <c r="L254" s="64" t="s">
        <v>13</v>
      </c>
      <c r="M254" s="70">
        <f>SUM(M249:M253)</f>
        <v>221.25</v>
      </c>
      <c r="N254" s="57">
        <f t="shared" si="38"/>
        <v>392.20000000000005</v>
      </c>
      <c r="O254" s="57">
        <f t="shared" si="38"/>
        <v>170.95000000000002</v>
      </c>
      <c r="P254" s="59"/>
    </row>
    <row r="255" spans="1:16" s="51" customFormat="1" ht="15">
      <c r="A255" s="44">
        <v>20</v>
      </c>
      <c r="B255" s="45">
        <v>9</v>
      </c>
      <c r="C255" s="46" t="s">
        <v>14</v>
      </c>
      <c r="D255" s="47"/>
      <c r="E255" s="46"/>
      <c r="F255" s="46"/>
      <c r="G255" s="46">
        <v>1998</v>
      </c>
      <c r="H255" s="46" t="s">
        <v>15</v>
      </c>
      <c r="I255" s="46" t="s">
        <v>16</v>
      </c>
      <c r="J255" s="46"/>
      <c r="K255" s="46"/>
      <c r="L255" s="48"/>
      <c r="M255" s="44"/>
      <c r="N255" s="49">
        <f>SUM(M261+M262+M263+M264+M265+M266)</f>
        <v>385.45000000000005</v>
      </c>
      <c r="O255" s="49">
        <f>M261</f>
        <v>176.85000000000002</v>
      </c>
      <c r="P255" s="50" t="s">
        <v>17</v>
      </c>
    </row>
    <row r="256" spans="1:16" ht="12.75" outlineLevel="1">
      <c r="A256" s="52">
        <f aca="true" t="shared" si="39" ref="A256:B263">A255</f>
        <v>20</v>
      </c>
      <c r="B256" s="52">
        <f t="shared" si="39"/>
        <v>9</v>
      </c>
      <c r="C256" s="44" t="str">
        <f>'[1]СТАРТ+'!C202</f>
        <v>103В</v>
      </c>
      <c r="D256" s="53">
        <v>1.6</v>
      </c>
      <c r="E256" s="54">
        <v>5</v>
      </c>
      <c r="F256" s="54">
        <v>5.5</v>
      </c>
      <c r="G256" s="54">
        <v>5.5</v>
      </c>
      <c r="H256" s="54">
        <v>6.5</v>
      </c>
      <c r="I256" s="54">
        <v>6</v>
      </c>
      <c r="J256" s="54">
        <v>5.5</v>
      </c>
      <c r="K256" s="54">
        <v>5.5</v>
      </c>
      <c r="L256" s="55">
        <f>(SUM(E256:K256)-LARGE(E256:K256,1)-LARGE(E256:K256,2)-SMALL(E256:K256,1)-SMALL(E256:K256,2))</f>
        <v>16.5</v>
      </c>
      <c r="M256" s="56">
        <f>(SUM(E256:K256)-LARGE(E256:K256,1)-LARGE(E256:K256,2)-SMALL(E256:K256,1)-SMALL(E256:K256,2))*D256</f>
        <v>26.400000000000002</v>
      </c>
      <c r="N256" s="57">
        <f aca="true" t="shared" si="40" ref="N256:O267">N255</f>
        <v>385.45000000000005</v>
      </c>
      <c r="O256" s="57">
        <f t="shared" si="40"/>
        <v>176.85000000000002</v>
      </c>
      <c r="P256" s="58"/>
    </row>
    <row r="257" spans="1:16" ht="12.75" outlineLevel="1">
      <c r="A257" s="52">
        <f t="shared" si="39"/>
        <v>20</v>
      </c>
      <c r="B257" s="52">
        <f t="shared" si="39"/>
        <v>9</v>
      </c>
      <c r="C257" s="44" t="str">
        <f>'[1]СТАРТ+'!E202</f>
        <v>403В</v>
      </c>
      <c r="D257" s="53">
        <v>2.1</v>
      </c>
      <c r="E257" s="54">
        <v>6.5</v>
      </c>
      <c r="F257" s="54">
        <v>6</v>
      </c>
      <c r="G257" s="54">
        <v>6.5</v>
      </c>
      <c r="H257" s="54">
        <v>6</v>
      </c>
      <c r="I257" s="54">
        <v>6</v>
      </c>
      <c r="J257" s="54">
        <v>6.5</v>
      </c>
      <c r="K257" s="54">
        <v>6</v>
      </c>
      <c r="L257" s="55">
        <f>(SUM(E257:K257)-LARGE(E257:K257,1)-LARGE(E257:K257,2)-SMALL(E257:K257,1)-SMALL(E257:K257,2))</f>
        <v>18.5</v>
      </c>
      <c r="M257" s="56">
        <f>(SUM(E257:K257)-LARGE(E257:K257,1)-LARGE(E257:K257,2)-SMALL(E257:K257,1)-SMALL(E257:K257,2))*D257</f>
        <v>38.85</v>
      </c>
      <c r="N257" s="57">
        <f t="shared" si="40"/>
        <v>385.45000000000005</v>
      </c>
      <c r="O257" s="57">
        <f t="shared" si="40"/>
        <v>176.85000000000002</v>
      </c>
      <c r="P257" s="58"/>
    </row>
    <row r="258" spans="1:16" ht="12.75" outlineLevel="1">
      <c r="A258" s="52">
        <f t="shared" si="39"/>
        <v>20</v>
      </c>
      <c r="B258" s="52">
        <f t="shared" si="39"/>
        <v>9</v>
      </c>
      <c r="C258" s="44" t="str">
        <f>'[1]СТАРТ+'!G202</f>
        <v>201В</v>
      </c>
      <c r="D258" s="53">
        <v>1.8</v>
      </c>
      <c r="E258" s="54">
        <v>7</v>
      </c>
      <c r="F258" s="54">
        <v>6.5</v>
      </c>
      <c r="G258" s="54">
        <v>7</v>
      </c>
      <c r="H258" s="54">
        <v>6</v>
      </c>
      <c r="I258" s="54">
        <v>7</v>
      </c>
      <c r="J258" s="54">
        <v>7</v>
      </c>
      <c r="K258" s="54">
        <v>7</v>
      </c>
      <c r="L258" s="55">
        <f>(SUM(E258:K258)-LARGE(E258:K258,1)-LARGE(E258:K258,2)-SMALL(E258:K258,1)-SMALL(E258:K258,2))</f>
        <v>21</v>
      </c>
      <c r="M258" s="56">
        <f>(SUM(E258:K258)-LARGE(E258:K258,1)-LARGE(E258:K258,2)-SMALL(E258:K258,1)-SMALL(E258:K258,2))*D258</f>
        <v>37.800000000000004</v>
      </c>
      <c r="N258" s="57">
        <f t="shared" si="40"/>
        <v>385.45000000000005</v>
      </c>
      <c r="O258" s="57">
        <f t="shared" si="40"/>
        <v>176.85000000000002</v>
      </c>
      <c r="P258" s="59"/>
    </row>
    <row r="259" spans="1:16" ht="12.75" outlineLevel="1">
      <c r="A259" s="52">
        <f t="shared" si="39"/>
        <v>20</v>
      </c>
      <c r="B259" s="52">
        <f t="shared" si="39"/>
        <v>9</v>
      </c>
      <c r="C259" s="44" t="str">
        <f>'[1]СТАРТ+'!I202</f>
        <v>301В</v>
      </c>
      <c r="D259" s="53">
        <v>1.9</v>
      </c>
      <c r="E259" s="60">
        <v>6.5</v>
      </c>
      <c r="F259" s="54">
        <v>6.5</v>
      </c>
      <c r="G259" s="54">
        <v>5.5</v>
      </c>
      <c r="H259" s="54">
        <v>6</v>
      </c>
      <c r="I259" s="54">
        <v>6.5</v>
      </c>
      <c r="J259" s="54">
        <v>6.5</v>
      </c>
      <c r="K259" s="54">
        <v>6.5</v>
      </c>
      <c r="L259" s="55">
        <f>(SUM(E259:K259)-LARGE(E259:K259,1)-LARGE(E259:K259,2)-SMALL(E259:K259,1)-SMALL(E259:K259,2))</f>
        <v>19.5</v>
      </c>
      <c r="M259" s="56">
        <f>(SUM(E259:K259)-LARGE(E259:K259,1)-LARGE(E259:K259,2)-SMALL(E259:K259,1)-SMALL(E259:K259,2))*D259</f>
        <v>37.05</v>
      </c>
      <c r="N259" s="57">
        <f t="shared" si="40"/>
        <v>385.45000000000005</v>
      </c>
      <c r="O259" s="57">
        <f t="shared" si="40"/>
        <v>176.85000000000002</v>
      </c>
      <c r="P259" s="59"/>
    </row>
    <row r="260" spans="1:16" ht="12.75" outlineLevel="1">
      <c r="A260" s="52">
        <f t="shared" si="39"/>
        <v>20</v>
      </c>
      <c r="B260" s="52">
        <f t="shared" si="39"/>
        <v>9</v>
      </c>
      <c r="C260" s="44" t="str">
        <f>'[1]СТАРТ+'!K202</f>
        <v>5132Д</v>
      </c>
      <c r="D260" s="53">
        <v>2.1</v>
      </c>
      <c r="E260" s="60">
        <v>6</v>
      </c>
      <c r="F260" s="54">
        <v>6</v>
      </c>
      <c r="G260" s="54">
        <v>5.5</v>
      </c>
      <c r="H260" s="54">
        <v>6</v>
      </c>
      <c r="I260" s="54">
        <v>6</v>
      </c>
      <c r="J260" s="54">
        <v>5.5</v>
      </c>
      <c r="K260" s="54">
        <v>5.5</v>
      </c>
      <c r="L260" s="55">
        <f>(SUM(E260:K260)-LARGE(E260:K260,1)-LARGE(E260:K260,2)-SMALL(E260:K260,1)-SMALL(E260:K260,2))</f>
        <v>17.5</v>
      </c>
      <c r="M260" s="56">
        <f>(SUM(E260:K260)-LARGE(E260:K260,1)-LARGE(E260:K260,2)-SMALL(E260:K260,1)-SMALL(E260:K260,2))*D260</f>
        <v>36.75</v>
      </c>
      <c r="N260" s="57">
        <f t="shared" si="40"/>
        <v>385.45000000000005</v>
      </c>
      <c r="O260" s="57">
        <f t="shared" si="40"/>
        <v>176.85000000000002</v>
      </c>
      <c r="P260" s="59"/>
    </row>
    <row r="261" spans="1:16" ht="15" outlineLevel="1">
      <c r="A261" s="52">
        <f t="shared" si="39"/>
        <v>20</v>
      </c>
      <c r="B261" s="52">
        <f t="shared" si="39"/>
        <v>9</v>
      </c>
      <c r="C261" s="61" t="s">
        <v>10</v>
      </c>
      <c r="D261" s="62">
        <v>9.5</v>
      </c>
      <c r="E261" s="63"/>
      <c r="F261" s="60"/>
      <c r="G261" s="60"/>
      <c r="H261" s="60"/>
      <c r="I261" s="60"/>
      <c r="J261" s="60"/>
      <c r="K261" s="60"/>
      <c r="L261" s="64" t="s">
        <v>11</v>
      </c>
      <c r="M261" s="65">
        <f>SUM(M256:M260)</f>
        <v>176.85000000000002</v>
      </c>
      <c r="N261" s="57">
        <f t="shared" si="40"/>
        <v>385.45000000000005</v>
      </c>
      <c r="O261" s="57">
        <f t="shared" si="40"/>
        <v>176.85000000000002</v>
      </c>
      <c r="P261" s="59"/>
    </row>
    <row r="262" spans="1:16" ht="12.75" outlineLevel="1">
      <c r="A262" s="52">
        <f t="shared" si="39"/>
        <v>20</v>
      </c>
      <c r="B262" s="52">
        <f t="shared" si="39"/>
        <v>9</v>
      </c>
      <c r="C262" s="66" t="str">
        <f>'[1]СТАРТ+'!C203</f>
        <v>405В</v>
      </c>
      <c r="D262" s="53">
        <v>3</v>
      </c>
      <c r="E262" s="60">
        <v>6</v>
      </c>
      <c r="F262" s="60">
        <v>6</v>
      </c>
      <c r="G262" s="60">
        <v>6.5</v>
      </c>
      <c r="H262" s="60">
        <v>6</v>
      </c>
      <c r="I262" s="60">
        <v>6</v>
      </c>
      <c r="J262" s="60">
        <v>6</v>
      </c>
      <c r="K262" s="60">
        <v>6.5</v>
      </c>
      <c r="L262" s="55">
        <f>(SUM(E262:K262)-LARGE(E262:K262,1)-LARGE(E262:K262,2)-SMALL(E262:K262,1)-SMALL(E262:K262,2))</f>
        <v>18</v>
      </c>
      <c r="M262" s="56">
        <f>(SUM(E262:K262)-LARGE(E262:K262,1)-LARGE(E262:K262,2)-SMALL(E262:K262,1)-SMALL(E262:K262,2))*D262</f>
        <v>54</v>
      </c>
      <c r="N262" s="57">
        <f t="shared" si="40"/>
        <v>385.45000000000005</v>
      </c>
      <c r="O262" s="57">
        <f t="shared" si="40"/>
        <v>176.85000000000002</v>
      </c>
      <c r="P262" s="59"/>
    </row>
    <row r="263" spans="1:16" ht="12.75" outlineLevel="1">
      <c r="A263" s="52">
        <f t="shared" si="39"/>
        <v>20</v>
      </c>
      <c r="B263" s="52">
        <f t="shared" si="39"/>
        <v>9</v>
      </c>
      <c r="C263" s="66" t="str">
        <f>'[1]СТАРТ+'!E203</f>
        <v>107В</v>
      </c>
      <c r="D263" s="53">
        <v>3.1</v>
      </c>
      <c r="E263" s="60">
        <v>0.5</v>
      </c>
      <c r="F263" s="60">
        <v>0.5</v>
      </c>
      <c r="G263" s="60">
        <v>2</v>
      </c>
      <c r="H263" s="60">
        <v>2</v>
      </c>
      <c r="I263" s="60">
        <v>1</v>
      </c>
      <c r="J263" s="60">
        <v>1.5</v>
      </c>
      <c r="K263" s="60">
        <v>0.5</v>
      </c>
      <c r="L263" s="55">
        <f>(SUM(E263:K263)-LARGE(E263:K263,1)-LARGE(E263:K263,2)-SMALL(E263:K263,1)-SMALL(E263:K263,2))</f>
        <v>3</v>
      </c>
      <c r="M263" s="56">
        <f>(SUM(E263:K263)-LARGE(E263:K263,1)-LARGE(E263:K263,2)-SMALL(E263:K263,1)-SMALL(E263:K263,2))*D263</f>
        <v>9.3</v>
      </c>
      <c r="N263" s="57">
        <f t="shared" si="40"/>
        <v>385.45000000000005</v>
      </c>
      <c r="O263" s="57">
        <f t="shared" si="40"/>
        <v>176.85000000000002</v>
      </c>
      <c r="P263" s="59"/>
    </row>
    <row r="264" spans="1:16" ht="12.75" outlineLevel="1">
      <c r="A264" s="52"/>
      <c r="B264" s="52"/>
      <c r="C264" s="66" t="str">
        <f>'[1]СТАРТ+'!G203</f>
        <v>5136Д</v>
      </c>
      <c r="D264" s="53">
        <v>3</v>
      </c>
      <c r="E264" s="60">
        <v>6</v>
      </c>
      <c r="F264" s="60">
        <v>5.5</v>
      </c>
      <c r="G264" s="60">
        <v>6</v>
      </c>
      <c r="H264" s="60">
        <v>6.5</v>
      </c>
      <c r="I264" s="60">
        <v>6</v>
      </c>
      <c r="J264" s="60">
        <v>6</v>
      </c>
      <c r="K264" s="60">
        <v>6</v>
      </c>
      <c r="L264" s="55">
        <f>(SUM(E264:K264)-LARGE(E264:K264,1)-LARGE(E264:K264,2)-SMALL(E264:K264,1)-SMALL(E264:K264,2))</f>
        <v>18</v>
      </c>
      <c r="M264" s="56">
        <f>(SUM(E264:K264)-LARGE(E264:K264,1)-LARGE(E264:K264,2)-SMALL(E264:K264,1)-SMALL(E264:K264,2))*D264</f>
        <v>54</v>
      </c>
      <c r="N264" s="57">
        <f t="shared" si="40"/>
        <v>385.45000000000005</v>
      </c>
      <c r="O264" s="57">
        <f t="shared" si="40"/>
        <v>176.85000000000002</v>
      </c>
      <c r="P264" s="59"/>
    </row>
    <row r="265" spans="1:16" ht="12.75" outlineLevel="1">
      <c r="A265" s="52"/>
      <c r="B265" s="52"/>
      <c r="C265" s="66" t="str">
        <f>'[1]СТАРТ+'!I203</f>
        <v>205В</v>
      </c>
      <c r="D265" s="53">
        <v>3</v>
      </c>
      <c r="E265" s="60">
        <v>5.5</v>
      </c>
      <c r="F265" s="60">
        <v>5</v>
      </c>
      <c r="G265" s="60">
        <v>5</v>
      </c>
      <c r="H265" s="60">
        <v>5.5</v>
      </c>
      <c r="I265" s="60">
        <v>5</v>
      </c>
      <c r="J265" s="60">
        <v>5.5</v>
      </c>
      <c r="K265" s="60">
        <v>5</v>
      </c>
      <c r="L265" s="55">
        <f>(SUM(E265:K265)-LARGE(E265:K265,1)-LARGE(E265:K265,2)-SMALL(E265:K265,1)-SMALL(E265:K265,2))</f>
        <v>15.5</v>
      </c>
      <c r="M265" s="56">
        <f>(SUM(E265:K265)-LARGE(E265:K265,1)-LARGE(E265:K265,2)-SMALL(E265:K265,1)-SMALL(E265:K265,2))*D265</f>
        <v>46.5</v>
      </c>
      <c r="N265" s="57">
        <f t="shared" si="40"/>
        <v>385.45000000000005</v>
      </c>
      <c r="O265" s="57">
        <f t="shared" si="40"/>
        <v>176.85000000000002</v>
      </c>
      <c r="P265" s="59"/>
    </row>
    <row r="266" spans="1:16" ht="12.75" outlineLevel="1">
      <c r="A266" s="52">
        <f>A263</f>
        <v>20</v>
      </c>
      <c r="B266" s="52">
        <f>B263</f>
        <v>9</v>
      </c>
      <c r="C266" s="66" t="str">
        <f>'[1]СТАРТ+'!K203</f>
        <v>305С</v>
      </c>
      <c r="D266" s="53">
        <v>2.8</v>
      </c>
      <c r="E266" s="60">
        <v>5.5</v>
      </c>
      <c r="F266" s="60">
        <v>5.5</v>
      </c>
      <c r="G266" s="60">
        <v>5</v>
      </c>
      <c r="H266" s="60">
        <v>5</v>
      </c>
      <c r="I266" s="60">
        <v>5.5</v>
      </c>
      <c r="J266" s="60">
        <v>6</v>
      </c>
      <c r="K266" s="60">
        <v>5</v>
      </c>
      <c r="L266" s="55">
        <f>(SUM(E266:K266)-LARGE(E266:K266,1)-LARGE(E266:K266,2)-SMALL(E266:K266,1)-SMALL(E266:K266,2))</f>
        <v>16</v>
      </c>
      <c r="M266" s="56">
        <f>(SUM(E266:K266)-LARGE(E266:K266,1)-LARGE(E266:K266,2)-SMALL(E266:K266,1)-SMALL(E266:K266,2))*D266</f>
        <v>44.8</v>
      </c>
      <c r="N266" s="57">
        <f t="shared" si="40"/>
        <v>385.45000000000005</v>
      </c>
      <c r="O266" s="57">
        <f t="shared" si="40"/>
        <v>176.85000000000002</v>
      </c>
      <c r="P266" s="59"/>
    </row>
    <row r="267" spans="1:16" ht="15" outlineLevel="1">
      <c r="A267" s="52">
        <f>A266</f>
        <v>20</v>
      </c>
      <c r="B267" s="52">
        <f>B266</f>
        <v>9</v>
      </c>
      <c r="C267" s="67" t="s">
        <v>12</v>
      </c>
      <c r="D267" s="62">
        <v>14.9</v>
      </c>
      <c r="E267" s="68"/>
      <c r="F267" s="68"/>
      <c r="G267" s="68"/>
      <c r="H267" s="69"/>
      <c r="I267" s="60"/>
      <c r="J267" s="60"/>
      <c r="K267" s="60"/>
      <c r="L267" s="64" t="s">
        <v>13</v>
      </c>
      <c r="M267" s="70">
        <f>SUM(M262:M266)</f>
        <v>208.60000000000002</v>
      </c>
      <c r="N267" s="57">
        <f t="shared" si="40"/>
        <v>385.45000000000005</v>
      </c>
      <c r="O267" s="57">
        <f t="shared" si="40"/>
        <v>176.85000000000002</v>
      </c>
      <c r="P267" s="59"/>
    </row>
    <row r="268" spans="1:16" s="51" customFormat="1" ht="15">
      <c r="A268" s="44">
        <v>21</v>
      </c>
      <c r="B268" s="45">
        <f>'[1]СТАРТ+'!B32</f>
        <v>3</v>
      </c>
      <c r="C268" s="46" t="str">
        <f>'[1]СТАРТ+'!C32</f>
        <v>ШЕЛОМЕНЦЕВ АНДРЕЙ</v>
      </c>
      <c r="D268" s="47"/>
      <c r="E268" s="46"/>
      <c r="F268" s="46"/>
      <c r="G268" s="46">
        <f>'[1]СТАРТ+'!F32</f>
        <v>1998</v>
      </c>
      <c r="H268" s="46" t="str">
        <f>'[1]СТАРТ+'!G32</f>
        <v>КМС</v>
      </c>
      <c r="I268" s="46" t="str">
        <f>'[1]СТАРТ+'!H32</f>
        <v>ЕКТЕРИНБУРГ СДЮСШОР ЮНОСТЬ</v>
      </c>
      <c r="J268" s="46"/>
      <c r="K268" s="46"/>
      <c r="L268" s="48"/>
      <c r="M268" s="44"/>
      <c r="N268" s="49">
        <f>SUM(M274+M275+M276+M277+M278+M279)</f>
        <v>383.75000000000006</v>
      </c>
      <c r="O268" s="49">
        <f>M274</f>
        <v>163.20000000000002</v>
      </c>
      <c r="P268" s="50" t="str">
        <f>'[1]СТАРТ+'!M32</f>
        <v>ЛОБАНОВА Л.И.</v>
      </c>
    </row>
    <row r="269" spans="1:16" ht="12.75" outlineLevel="1">
      <c r="A269" s="52">
        <f aca="true" t="shared" si="41" ref="A269:B276">A268</f>
        <v>21</v>
      </c>
      <c r="B269" s="52">
        <f t="shared" si="41"/>
        <v>3</v>
      </c>
      <c r="C269" s="44" t="str">
        <f>'[1]СТАРТ+'!C33</f>
        <v>103В</v>
      </c>
      <c r="D269" s="53">
        <v>1.6</v>
      </c>
      <c r="E269" s="54">
        <v>6</v>
      </c>
      <c r="F269" s="54">
        <v>6.5</v>
      </c>
      <c r="G269" s="54">
        <v>6.5</v>
      </c>
      <c r="H269" s="54">
        <v>6</v>
      </c>
      <c r="I269" s="54">
        <v>6</v>
      </c>
      <c r="J269" s="54">
        <v>6</v>
      </c>
      <c r="K269" s="54">
        <v>6</v>
      </c>
      <c r="L269" s="55">
        <f>(SUM(E269:K269)-LARGE(E269:K269,1)-LARGE(E269:K269,2)-SMALL(E269:K269,1)-SMALL(E269:K269,2))</f>
        <v>18</v>
      </c>
      <c r="M269" s="56">
        <f>(SUM(E269:K269)-LARGE(E269:K269,1)-LARGE(E269:K269,2)-SMALL(E269:K269,1)-SMALL(E269:K269,2))*D269</f>
        <v>28.8</v>
      </c>
      <c r="N269" s="57">
        <f aca="true" t="shared" si="42" ref="N269:O280">N268</f>
        <v>383.75000000000006</v>
      </c>
      <c r="O269" s="57">
        <f t="shared" si="42"/>
        <v>163.20000000000002</v>
      </c>
      <c r="P269" s="58"/>
    </row>
    <row r="270" spans="1:16" ht="12.75" outlineLevel="1">
      <c r="A270" s="52">
        <f t="shared" si="41"/>
        <v>21</v>
      </c>
      <c r="B270" s="52">
        <f t="shared" si="41"/>
        <v>3</v>
      </c>
      <c r="C270" s="44" t="str">
        <f>'[1]СТАРТ+'!E33</f>
        <v>201В</v>
      </c>
      <c r="D270" s="53">
        <v>1.8</v>
      </c>
      <c r="E270" s="54">
        <v>5</v>
      </c>
      <c r="F270" s="54">
        <v>4.5</v>
      </c>
      <c r="G270" s="54">
        <v>5</v>
      </c>
      <c r="H270" s="54">
        <v>5</v>
      </c>
      <c r="I270" s="54">
        <v>5</v>
      </c>
      <c r="J270" s="54">
        <v>5</v>
      </c>
      <c r="K270" s="54">
        <v>4.5</v>
      </c>
      <c r="L270" s="55">
        <f>(SUM(E270:K270)-LARGE(E270:K270,1)-LARGE(E270:K270,2)-SMALL(E270:K270,1)-SMALL(E270:K270,2))</f>
        <v>15</v>
      </c>
      <c r="M270" s="56">
        <f>(SUM(E270:K270)-LARGE(E270:K270,1)-LARGE(E270:K270,2)-SMALL(E270:K270,1)-SMALL(E270:K270,2))*D270</f>
        <v>27</v>
      </c>
      <c r="N270" s="57">
        <f t="shared" si="42"/>
        <v>383.75000000000006</v>
      </c>
      <c r="O270" s="57">
        <f t="shared" si="42"/>
        <v>163.20000000000002</v>
      </c>
      <c r="P270" s="58"/>
    </row>
    <row r="271" spans="1:16" ht="12.75" outlineLevel="1">
      <c r="A271" s="52">
        <f t="shared" si="41"/>
        <v>21</v>
      </c>
      <c r="B271" s="52">
        <f t="shared" si="41"/>
        <v>3</v>
      </c>
      <c r="C271" s="44" t="str">
        <f>'[1]СТАРТ+'!G33</f>
        <v>301С</v>
      </c>
      <c r="D271" s="53">
        <v>1.8</v>
      </c>
      <c r="E271" s="54">
        <v>5.5</v>
      </c>
      <c r="F271" s="54">
        <v>5.5</v>
      </c>
      <c r="G271" s="54">
        <v>6</v>
      </c>
      <c r="H271" s="54">
        <v>5.5</v>
      </c>
      <c r="I271" s="54">
        <v>5</v>
      </c>
      <c r="J271" s="54">
        <v>5.5</v>
      </c>
      <c r="K271" s="54">
        <v>5.5</v>
      </c>
      <c r="L271" s="55">
        <f>(SUM(E271:K271)-LARGE(E271:K271,1)-LARGE(E271:K271,2)-SMALL(E271:K271,1)-SMALL(E271:K271,2))</f>
        <v>16.5</v>
      </c>
      <c r="M271" s="56">
        <f>(SUM(E271:K271)-LARGE(E271:K271,1)-LARGE(E271:K271,2)-SMALL(E271:K271,1)-SMALL(E271:K271,2))*D271</f>
        <v>29.7</v>
      </c>
      <c r="N271" s="57">
        <f t="shared" si="42"/>
        <v>383.75000000000006</v>
      </c>
      <c r="O271" s="57">
        <f t="shared" si="42"/>
        <v>163.20000000000002</v>
      </c>
      <c r="P271" s="59"/>
    </row>
    <row r="272" spans="1:16" ht="12.75" outlineLevel="1">
      <c r="A272" s="52">
        <f t="shared" si="41"/>
        <v>21</v>
      </c>
      <c r="B272" s="52">
        <f t="shared" si="41"/>
        <v>3</v>
      </c>
      <c r="C272" s="44" t="str">
        <f>'[1]СТАРТ+'!I33</f>
        <v>403В</v>
      </c>
      <c r="D272" s="53">
        <v>2.1</v>
      </c>
      <c r="E272" s="60">
        <v>6.5</v>
      </c>
      <c r="F272" s="54">
        <v>6</v>
      </c>
      <c r="G272" s="54">
        <v>5.5</v>
      </c>
      <c r="H272" s="54">
        <v>7</v>
      </c>
      <c r="I272" s="54">
        <v>6.5</v>
      </c>
      <c r="J272" s="54">
        <v>6</v>
      </c>
      <c r="K272" s="54">
        <v>6.5</v>
      </c>
      <c r="L272" s="55">
        <f>(SUM(E272:K272)-LARGE(E272:K272,1)-LARGE(E272:K272,2)-SMALL(E272:K272,1)-SMALL(E272:K272,2))</f>
        <v>19</v>
      </c>
      <c r="M272" s="56">
        <f>(SUM(E272:K272)-LARGE(E272:K272,1)-LARGE(E272:K272,2)-SMALL(E272:K272,1)-SMALL(E272:K272,2))*D272</f>
        <v>39.9</v>
      </c>
      <c r="N272" s="57">
        <f t="shared" si="42"/>
        <v>383.75000000000006</v>
      </c>
      <c r="O272" s="57">
        <f t="shared" si="42"/>
        <v>163.20000000000002</v>
      </c>
      <c r="P272" s="59"/>
    </row>
    <row r="273" spans="1:16" ht="12.75" outlineLevel="1">
      <c r="A273" s="52">
        <f t="shared" si="41"/>
        <v>21</v>
      </c>
      <c r="B273" s="52">
        <f t="shared" si="41"/>
        <v>3</v>
      </c>
      <c r="C273" s="44" t="str">
        <f>'[1]СТАРТ+'!K33</f>
        <v>5132Д</v>
      </c>
      <c r="D273" s="53">
        <v>2.1</v>
      </c>
      <c r="E273" s="60">
        <v>6</v>
      </c>
      <c r="F273" s="54">
        <v>6</v>
      </c>
      <c r="G273" s="54">
        <v>6</v>
      </c>
      <c r="H273" s="54">
        <v>6</v>
      </c>
      <c r="I273" s="54">
        <v>6</v>
      </c>
      <c r="J273" s="54">
        <v>6</v>
      </c>
      <c r="K273" s="54">
        <v>6</v>
      </c>
      <c r="L273" s="55">
        <f>(SUM(E273:K273)-LARGE(E273:K273,1)-LARGE(E273:K273,2)-SMALL(E273:K273,1)-SMALL(E273:K273,2))</f>
        <v>18</v>
      </c>
      <c r="M273" s="56">
        <f>(SUM(E273:K273)-LARGE(E273:K273,1)-LARGE(E273:K273,2)-SMALL(E273:K273,1)-SMALL(E273:K273,2))*D273</f>
        <v>37.800000000000004</v>
      </c>
      <c r="N273" s="57">
        <f t="shared" si="42"/>
        <v>383.75000000000006</v>
      </c>
      <c r="O273" s="57">
        <f t="shared" si="42"/>
        <v>163.20000000000002</v>
      </c>
      <c r="P273" s="59"/>
    </row>
    <row r="274" spans="1:16" ht="15" outlineLevel="1">
      <c r="A274" s="52">
        <f t="shared" si="41"/>
        <v>21</v>
      </c>
      <c r="B274" s="52">
        <f t="shared" si="41"/>
        <v>3</v>
      </c>
      <c r="C274" s="61" t="s">
        <v>10</v>
      </c>
      <c r="D274" s="62">
        <v>9.4</v>
      </c>
      <c r="E274" s="63"/>
      <c r="F274" s="60"/>
      <c r="G274" s="60"/>
      <c r="H274" s="60"/>
      <c r="I274" s="60"/>
      <c r="J274" s="60"/>
      <c r="K274" s="60"/>
      <c r="L274" s="64" t="s">
        <v>11</v>
      </c>
      <c r="M274" s="65">
        <f>SUM(M269:M273)</f>
        <v>163.20000000000002</v>
      </c>
      <c r="N274" s="57">
        <f t="shared" si="42"/>
        <v>383.75000000000006</v>
      </c>
      <c r="O274" s="57">
        <f t="shared" si="42"/>
        <v>163.20000000000002</v>
      </c>
      <c r="P274" s="59"/>
    </row>
    <row r="275" spans="1:16" ht="12.75" outlineLevel="1">
      <c r="A275" s="52">
        <f t="shared" si="41"/>
        <v>21</v>
      </c>
      <c r="B275" s="52">
        <f t="shared" si="41"/>
        <v>3</v>
      </c>
      <c r="C275" s="66" t="str">
        <f>'[1]СТАРТ+'!C34</f>
        <v>107С</v>
      </c>
      <c r="D275" s="53">
        <v>2.8</v>
      </c>
      <c r="E275" s="60">
        <v>5.5</v>
      </c>
      <c r="F275" s="60">
        <v>5.5</v>
      </c>
      <c r="G275" s="60">
        <v>4.5</v>
      </c>
      <c r="H275" s="60">
        <v>5.5</v>
      </c>
      <c r="I275" s="60">
        <v>5</v>
      </c>
      <c r="J275" s="60">
        <v>5</v>
      </c>
      <c r="K275" s="60">
        <v>5</v>
      </c>
      <c r="L275" s="55">
        <f>(SUM(E275:K275)-LARGE(E275:K275,1)-LARGE(E275:K275,2)-SMALL(E275:K275,1)-SMALL(E275:K275,2))</f>
        <v>15.5</v>
      </c>
      <c r="M275" s="56">
        <f>(SUM(E275:K275)-LARGE(E275:K275,1)-LARGE(E275:K275,2)-SMALL(E275:K275,1)-SMALL(E275:K275,2))*D275</f>
        <v>43.4</v>
      </c>
      <c r="N275" s="57">
        <f t="shared" si="42"/>
        <v>383.75000000000006</v>
      </c>
      <c r="O275" s="57">
        <f t="shared" si="42"/>
        <v>163.20000000000002</v>
      </c>
      <c r="P275" s="59"/>
    </row>
    <row r="276" spans="1:16" ht="12.75" outlineLevel="1">
      <c r="A276" s="52">
        <f t="shared" si="41"/>
        <v>21</v>
      </c>
      <c r="B276" s="52">
        <f t="shared" si="41"/>
        <v>3</v>
      </c>
      <c r="C276" s="66" t="str">
        <f>'[1]СТАРТ+'!E34</f>
        <v>405С</v>
      </c>
      <c r="D276" s="53">
        <v>2.7</v>
      </c>
      <c r="E276" s="60">
        <v>5.5</v>
      </c>
      <c r="F276" s="60">
        <v>5.5</v>
      </c>
      <c r="G276" s="60">
        <v>5.5</v>
      </c>
      <c r="H276" s="60">
        <v>5</v>
      </c>
      <c r="I276" s="60">
        <v>5</v>
      </c>
      <c r="J276" s="60">
        <v>4.5</v>
      </c>
      <c r="K276" s="60">
        <v>5</v>
      </c>
      <c r="L276" s="55">
        <f>(SUM(E276:K276)-LARGE(E276:K276,1)-LARGE(E276:K276,2)-SMALL(E276:K276,1)-SMALL(E276:K276,2))</f>
        <v>15.5</v>
      </c>
      <c r="M276" s="56">
        <f>(SUM(E276:K276)-LARGE(E276:K276,1)-LARGE(E276:K276,2)-SMALL(E276:K276,1)-SMALL(E276:K276,2))*D276</f>
        <v>41.85</v>
      </c>
      <c r="N276" s="57">
        <f t="shared" si="42"/>
        <v>383.75000000000006</v>
      </c>
      <c r="O276" s="57">
        <f t="shared" si="42"/>
        <v>163.20000000000002</v>
      </c>
      <c r="P276" s="59"/>
    </row>
    <row r="277" spans="1:16" ht="12.75" outlineLevel="1">
      <c r="A277" s="52"/>
      <c r="B277" s="52"/>
      <c r="C277" s="66" t="str">
        <f>'[1]СТАРТ+'!G34</f>
        <v>205С</v>
      </c>
      <c r="D277" s="53">
        <v>2.8</v>
      </c>
      <c r="E277" s="60">
        <v>7</v>
      </c>
      <c r="F277" s="60">
        <v>7</v>
      </c>
      <c r="G277" s="60">
        <v>6.5</v>
      </c>
      <c r="H277" s="60">
        <v>7</v>
      </c>
      <c r="I277" s="60">
        <v>6.5</v>
      </c>
      <c r="J277" s="60">
        <v>6.5</v>
      </c>
      <c r="K277" s="60">
        <v>6.5</v>
      </c>
      <c r="L277" s="55">
        <f>(SUM(E277:K277)-LARGE(E277:K277,1)-LARGE(E277:K277,2)-SMALL(E277:K277,1)-SMALL(E277:K277,2))</f>
        <v>20</v>
      </c>
      <c r="M277" s="56">
        <f>(SUM(E277:K277)-LARGE(E277:K277,1)-LARGE(E277:K277,2)-SMALL(E277:K277,1)-SMALL(E277:K277,2))*D277</f>
        <v>56</v>
      </c>
      <c r="N277" s="57">
        <f t="shared" si="42"/>
        <v>383.75000000000006</v>
      </c>
      <c r="O277" s="57">
        <f t="shared" si="42"/>
        <v>163.20000000000002</v>
      </c>
      <c r="P277" s="59"/>
    </row>
    <row r="278" spans="1:16" ht="12.75" outlineLevel="1">
      <c r="A278" s="52"/>
      <c r="B278" s="52"/>
      <c r="C278" s="66" t="str">
        <f>'[1]СТАРТ+'!I34</f>
        <v>305С</v>
      </c>
      <c r="D278" s="53">
        <v>2.8</v>
      </c>
      <c r="E278" s="60">
        <v>6</v>
      </c>
      <c r="F278" s="60">
        <v>5.5</v>
      </c>
      <c r="G278" s="60">
        <v>5</v>
      </c>
      <c r="H278" s="60">
        <v>6</v>
      </c>
      <c r="I278" s="60">
        <v>5</v>
      </c>
      <c r="J278" s="60">
        <v>5.5</v>
      </c>
      <c r="K278" s="60">
        <v>5</v>
      </c>
      <c r="L278" s="55">
        <f>(SUM(E278:K278)-LARGE(E278:K278,1)-LARGE(E278:K278,2)-SMALL(E278:K278,1)-SMALL(E278:K278,2))</f>
        <v>16</v>
      </c>
      <c r="M278" s="56">
        <f>(SUM(E278:K278)-LARGE(E278:K278,1)-LARGE(E278:K278,2)-SMALL(E278:K278,1)-SMALL(E278:K278,2))*D278</f>
        <v>44.8</v>
      </c>
      <c r="N278" s="57">
        <f t="shared" si="42"/>
        <v>383.75000000000006</v>
      </c>
      <c r="O278" s="57">
        <f t="shared" si="42"/>
        <v>163.20000000000002</v>
      </c>
      <c r="P278" s="59"/>
    </row>
    <row r="279" spans="1:16" ht="12.75" outlineLevel="1">
      <c r="A279" s="52">
        <f>A276</f>
        <v>21</v>
      </c>
      <c r="B279" s="52">
        <f>B276</f>
        <v>3</v>
      </c>
      <c r="C279" s="66" t="str">
        <f>'[1]СТАРТ+'!K34</f>
        <v>5152В</v>
      </c>
      <c r="D279" s="53">
        <v>3</v>
      </c>
      <c r="E279" s="60">
        <v>3</v>
      </c>
      <c r="F279" s="60">
        <v>4.5</v>
      </c>
      <c r="G279" s="60">
        <v>3.5</v>
      </c>
      <c r="H279" s="60">
        <v>4</v>
      </c>
      <c r="I279" s="60">
        <v>4</v>
      </c>
      <c r="J279" s="60">
        <v>3.5</v>
      </c>
      <c r="K279" s="60">
        <v>4</v>
      </c>
      <c r="L279" s="55">
        <f>(SUM(E279:K279)-LARGE(E279:K279,1)-LARGE(E279:K279,2)-SMALL(E279:K279,1)-SMALL(E279:K279,2))</f>
        <v>11.5</v>
      </c>
      <c r="M279" s="56">
        <f>(SUM(E279:K279)-LARGE(E279:K279,1)-LARGE(E279:K279,2)-SMALL(E279:K279,1)-SMALL(E279:K279,2))*D279</f>
        <v>34.5</v>
      </c>
      <c r="N279" s="57">
        <f t="shared" si="42"/>
        <v>383.75000000000006</v>
      </c>
      <c r="O279" s="57">
        <f t="shared" si="42"/>
        <v>163.20000000000002</v>
      </c>
      <c r="P279" s="59"/>
    </row>
    <row r="280" spans="1:16" ht="15" outlineLevel="1">
      <c r="A280" s="52">
        <f>A279</f>
        <v>21</v>
      </c>
      <c r="B280" s="52">
        <f>B279</f>
        <v>3</v>
      </c>
      <c r="C280" s="67" t="s">
        <v>12</v>
      </c>
      <c r="D280" s="62">
        <v>14.1</v>
      </c>
      <c r="E280" s="68"/>
      <c r="F280" s="68"/>
      <c r="G280" s="68"/>
      <c r="H280" s="69"/>
      <c r="I280" s="60"/>
      <c r="J280" s="60"/>
      <c r="K280" s="60"/>
      <c r="L280" s="64" t="s">
        <v>13</v>
      </c>
      <c r="M280" s="70">
        <f>SUM(M275:M279)</f>
        <v>220.55</v>
      </c>
      <c r="N280" s="57">
        <f t="shared" si="42"/>
        <v>383.75000000000006</v>
      </c>
      <c r="O280" s="57">
        <f t="shared" si="42"/>
        <v>163.20000000000002</v>
      </c>
      <c r="P280" s="59"/>
    </row>
    <row r="281" spans="1:16" s="51" customFormat="1" ht="15">
      <c r="A281" s="44">
        <v>22</v>
      </c>
      <c r="B281" s="45">
        <f>'[1]СТАРТ+'!B123</f>
        <v>10</v>
      </c>
      <c r="C281" s="46" t="str">
        <f>'[1]СТАРТ+'!C123</f>
        <v>ПРОСВИРИН ВЛАДИСЛАВ</v>
      </c>
      <c r="D281" s="47"/>
      <c r="E281" s="46"/>
      <c r="F281" s="46"/>
      <c r="G281" s="46">
        <f>'[1]СТАРТ+'!F123</f>
        <v>1998</v>
      </c>
      <c r="H281" s="46" t="str">
        <f>'[1]СТАРТ+'!G123</f>
        <v>КМС</v>
      </c>
      <c r="I281" s="46" t="str">
        <f>'[1]СТАРТ+'!H123</f>
        <v>ПЕНЗА, ПОСДЮСШОР</v>
      </c>
      <c r="J281" s="46"/>
      <c r="K281" s="46"/>
      <c r="L281" s="48"/>
      <c r="M281" s="44"/>
      <c r="N281" s="49">
        <f>SUM(M287+M288+M289+M290+M291+M292)</f>
        <v>364.95000000000005</v>
      </c>
      <c r="O281" s="49">
        <f>M287</f>
        <v>175.10000000000002</v>
      </c>
      <c r="P281" s="50" t="str">
        <f>'[1]СТАРТ+'!M123</f>
        <v>БАЖИНА И.В.</v>
      </c>
    </row>
    <row r="282" spans="1:16" ht="12.75" outlineLevel="1">
      <c r="A282" s="52">
        <f aca="true" t="shared" si="43" ref="A282:B289">A281</f>
        <v>22</v>
      </c>
      <c r="B282" s="52">
        <f t="shared" si="43"/>
        <v>10</v>
      </c>
      <c r="C282" s="44" t="str">
        <f>'[1]СТАРТ+'!C124</f>
        <v>103В</v>
      </c>
      <c r="D282" s="53">
        <v>1.6</v>
      </c>
      <c r="E282" s="54">
        <v>6.5</v>
      </c>
      <c r="F282" s="54">
        <v>6.5</v>
      </c>
      <c r="G282" s="54">
        <v>7</v>
      </c>
      <c r="H282" s="54">
        <v>6.5</v>
      </c>
      <c r="I282" s="54">
        <v>7</v>
      </c>
      <c r="J282" s="54">
        <v>6.5</v>
      </c>
      <c r="K282" s="54">
        <v>7</v>
      </c>
      <c r="L282" s="55">
        <f>(SUM(E282:K282)-LARGE(E282:K282,1)-LARGE(E282:K282,2)-SMALL(E282:K282,1)-SMALL(E282:K282,2))</f>
        <v>20</v>
      </c>
      <c r="M282" s="56">
        <f>(SUM(E282:K282)-LARGE(E282:K282,1)-LARGE(E282:K282,2)-SMALL(E282:K282,1)-SMALL(E282:K282,2))*D282</f>
        <v>32</v>
      </c>
      <c r="N282" s="57">
        <f aca="true" t="shared" si="44" ref="N282:O293">N281</f>
        <v>364.95000000000005</v>
      </c>
      <c r="O282" s="57">
        <f t="shared" si="44"/>
        <v>175.10000000000002</v>
      </c>
      <c r="P282" s="58"/>
    </row>
    <row r="283" spans="1:16" ht="12.75" outlineLevel="1">
      <c r="A283" s="52">
        <f t="shared" si="43"/>
        <v>22</v>
      </c>
      <c r="B283" s="52">
        <f t="shared" si="43"/>
        <v>10</v>
      </c>
      <c r="C283" s="44" t="str">
        <f>'[1]СТАРТ+'!E124</f>
        <v>403В</v>
      </c>
      <c r="D283" s="53">
        <v>2.1</v>
      </c>
      <c r="E283" s="54">
        <v>7</v>
      </c>
      <c r="F283" s="54">
        <v>7</v>
      </c>
      <c r="G283" s="54">
        <v>6.5</v>
      </c>
      <c r="H283" s="54">
        <v>6.5</v>
      </c>
      <c r="I283" s="54">
        <v>6.5</v>
      </c>
      <c r="J283" s="54">
        <v>6.5</v>
      </c>
      <c r="K283" s="54">
        <v>6.5</v>
      </c>
      <c r="L283" s="55">
        <f>(SUM(E283:K283)-LARGE(E283:K283,1)-LARGE(E283:K283,2)-SMALL(E283:K283,1)-SMALL(E283:K283,2))</f>
        <v>19.5</v>
      </c>
      <c r="M283" s="56">
        <f>(SUM(E283:K283)-LARGE(E283:K283,1)-LARGE(E283:K283,2)-SMALL(E283:K283,1)-SMALL(E283:K283,2))*D283</f>
        <v>40.95</v>
      </c>
      <c r="N283" s="57">
        <f t="shared" si="44"/>
        <v>364.95000000000005</v>
      </c>
      <c r="O283" s="57">
        <f t="shared" si="44"/>
        <v>175.10000000000002</v>
      </c>
      <c r="P283" s="58"/>
    </row>
    <row r="284" spans="1:16" ht="12.75" outlineLevel="1">
      <c r="A284" s="52">
        <f t="shared" si="43"/>
        <v>22</v>
      </c>
      <c r="B284" s="52">
        <f t="shared" si="43"/>
        <v>10</v>
      </c>
      <c r="C284" s="44" t="str">
        <f>'[1]СТАРТ+'!G124</f>
        <v>201В</v>
      </c>
      <c r="D284" s="53">
        <v>1.8</v>
      </c>
      <c r="E284" s="54">
        <v>6.5</v>
      </c>
      <c r="F284" s="54">
        <v>6.5</v>
      </c>
      <c r="G284" s="54">
        <v>6.5</v>
      </c>
      <c r="H284" s="54">
        <v>6</v>
      </c>
      <c r="I284" s="54">
        <v>6.5</v>
      </c>
      <c r="J284" s="54">
        <v>6.5</v>
      </c>
      <c r="K284" s="54">
        <v>6.5</v>
      </c>
      <c r="L284" s="55">
        <f>(SUM(E284:K284)-LARGE(E284:K284,1)-LARGE(E284:K284,2)-SMALL(E284:K284,1)-SMALL(E284:K284,2))</f>
        <v>19.5</v>
      </c>
      <c r="M284" s="56">
        <f>(SUM(E284:K284)-LARGE(E284:K284,1)-LARGE(E284:K284,2)-SMALL(E284:K284,1)-SMALL(E284:K284,2))*D284</f>
        <v>35.1</v>
      </c>
      <c r="N284" s="57">
        <f t="shared" si="44"/>
        <v>364.95000000000005</v>
      </c>
      <c r="O284" s="57">
        <f t="shared" si="44"/>
        <v>175.10000000000002</v>
      </c>
      <c r="P284" s="59"/>
    </row>
    <row r="285" spans="1:16" ht="12.75" outlineLevel="1">
      <c r="A285" s="52">
        <f t="shared" si="43"/>
        <v>22</v>
      </c>
      <c r="B285" s="52">
        <f t="shared" si="43"/>
        <v>10</v>
      </c>
      <c r="C285" s="44" t="str">
        <f>'[1]СТАРТ+'!I124</f>
        <v>301В</v>
      </c>
      <c r="D285" s="53">
        <v>1.9</v>
      </c>
      <c r="E285" s="60">
        <v>6</v>
      </c>
      <c r="F285" s="54">
        <v>6</v>
      </c>
      <c r="G285" s="54">
        <v>6</v>
      </c>
      <c r="H285" s="54">
        <v>5</v>
      </c>
      <c r="I285" s="54">
        <v>5</v>
      </c>
      <c r="J285" s="54">
        <v>5</v>
      </c>
      <c r="K285" s="54">
        <v>5.5</v>
      </c>
      <c r="L285" s="55">
        <f>(SUM(E285:K285)-LARGE(E285:K285,1)-LARGE(E285:K285,2)-SMALL(E285:K285,1)-SMALL(E285:K285,2))</f>
        <v>16.5</v>
      </c>
      <c r="M285" s="56">
        <f>(SUM(E285:K285)-LARGE(E285:K285,1)-LARGE(E285:K285,2)-SMALL(E285:K285,1)-SMALL(E285:K285,2))*D285</f>
        <v>31.349999999999998</v>
      </c>
      <c r="N285" s="57">
        <f t="shared" si="44"/>
        <v>364.95000000000005</v>
      </c>
      <c r="O285" s="57">
        <f t="shared" si="44"/>
        <v>175.10000000000002</v>
      </c>
      <c r="P285" s="59"/>
    </row>
    <row r="286" spans="1:16" ht="12.75" outlineLevel="1">
      <c r="A286" s="52">
        <f t="shared" si="43"/>
        <v>22</v>
      </c>
      <c r="B286" s="52">
        <f t="shared" si="43"/>
        <v>10</v>
      </c>
      <c r="C286" s="44" t="str">
        <f>'[1]СТАРТ+'!K124</f>
        <v>5132Д</v>
      </c>
      <c r="D286" s="53">
        <v>2.1</v>
      </c>
      <c r="E286" s="60">
        <v>5.5</v>
      </c>
      <c r="F286" s="54">
        <v>6.5</v>
      </c>
      <c r="G286" s="54">
        <v>6</v>
      </c>
      <c r="H286" s="54">
        <v>5.5</v>
      </c>
      <c r="I286" s="54">
        <v>5.5</v>
      </c>
      <c r="J286" s="54">
        <v>5</v>
      </c>
      <c r="K286" s="54">
        <v>6</v>
      </c>
      <c r="L286" s="55">
        <f>(SUM(E286:K286)-LARGE(E286:K286,1)-LARGE(E286:K286,2)-SMALL(E286:K286,1)-SMALL(E286:K286,2))</f>
        <v>17</v>
      </c>
      <c r="M286" s="56">
        <f>(SUM(E286:K286)-LARGE(E286:K286,1)-LARGE(E286:K286,2)-SMALL(E286:K286,1)-SMALL(E286:K286,2))*D286</f>
        <v>35.7</v>
      </c>
      <c r="N286" s="57">
        <f t="shared" si="44"/>
        <v>364.95000000000005</v>
      </c>
      <c r="O286" s="57">
        <f t="shared" si="44"/>
        <v>175.10000000000002</v>
      </c>
      <c r="P286" s="59"/>
    </row>
    <row r="287" spans="1:16" ht="15" outlineLevel="1">
      <c r="A287" s="52">
        <f t="shared" si="43"/>
        <v>22</v>
      </c>
      <c r="B287" s="52">
        <f t="shared" si="43"/>
        <v>10</v>
      </c>
      <c r="C287" s="61" t="s">
        <v>10</v>
      </c>
      <c r="D287" s="62">
        <v>9.5</v>
      </c>
      <c r="E287" s="63"/>
      <c r="F287" s="60"/>
      <c r="G287" s="60"/>
      <c r="H287" s="60"/>
      <c r="I287" s="60"/>
      <c r="J287" s="60"/>
      <c r="K287" s="60"/>
      <c r="L287" s="64" t="s">
        <v>11</v>
      </c>
      <c r="M287" s="65">
        <f>SUM(M282:M286)</f>
        <v>175.10000000000002</v>
      </c>
      <c r="N287" s="57">
        <f t="shared" si="44"/>
        <v>364.95000000000005</v>
      </c>
      <c r="O287" s="57">
        <f t="shared" si="44"/>
        <v>175.10000000000002</v>
      </c>
      <c r="P287" s="59"/>
    </row>
    <row r="288" spans="1:16" ht="12.75" outlineLevel="1">
      <c r="A288" s="52">
        <f t="shared" si="43"/>
        <v>22</v>
      </c>
      <c r="B288" s="52">
        <f t="shared" si="43"/>
        <v>10</v>
      </c>
      <c r="C288" s="66" t="str">
        <f>'[1]СТАРТ+'!C125</f>
        <v>105В</v>
      </c>
      <c r="D288" s="53">
        <v>2.4</v>
      </c>
      <c r="E288" s="60">
        <v>6.5</v>
      </c>
      <c r="F288" s="60">
        <v>6.5</v>
      </c>
      <c r="G288" s="60">
        <v>6.5</v>
      </c>
      <c r="H288" s="60">
        <v>6</v>
      </c>
      <c r="I288" s="60">
        <v>6</v>
      </c>
      <c r="J288" s="60">
        <v>6</v>
      </c>
      <c r="K288" s="60">
        <v>6.5</v>
      </c>
      <c r="L288" s="55">
        <f>(SUM(E288:K288)-LARGE(E288:K288,1)-LARGE(E288:K288,2)-SMALL(E288:K288,1)-SMALL(E288:K288,2))</f>
        <v>19</v>
      </c>
      <c r="M288" s="56">
        <f>(SUM(E288:K288)-LARGE(E288:K288,1)-LARGE(E288:K288,2)-SMALL(E288:K288,1)-SMALL(E288:K288,2))*D288</f>
        <v>45.6</v>
      </c>
      <c r="N288" s="57">
        <f t="shared" si="44"/>
        <v>364.95000000000005</v>
      </c>
      <c r="O288" s="57">
        <f t="shared" si="44"/>
        <v>175.10000000000002</v>
      </c>
      <c r="P288" s="59"/>
    </row>
    <row r="289" spans="1:16" ht="12.75" outlineLevel="1">
      <c r="A289" s="52">
        <f t="shared" si="43"/>
        <v>22</v>
      </c>
      <c r="B289" s="52">
        <f t="shared" si="43"/>
        <v>10</v>
      </c>
      <c r="C289" s="66" t="str">
        <f>'[1]СТАРТ+'!E125</f>
        <v>405С</v>
      </c>
      <c r="D289" s="53">
        <v>2.7</v>
      </c>
      <c r="E289" s="60">
        <v>4.5</v>
      </c>
      <c r="F289" s="60">
        <v>5</v>
      </c>
      <c r="G289" s="60">
        <v>5.5</v>
      </c>
      <c r="H289" s="60">
        <v>5</v>
      </c>
      <c r="I289" s="60">
        <v>5</v>
      </c>
      <c r="J289" s="60">
        <v>5</v>
      </c>
      <c r="K289" s="60">
        <v>5</v>
      </c>
      <c r="L289" s="55">
        <f>(SUM(E289:K289)-LARGE(E289:K289,1)-LARGE(E289:K289,2)-SMALL(E289:K289,1)-SMALL(E289:K289,2))</f>
        <v>15</v>
      </c>
      <c r="M289" s="56">
        <f>(SUM(E289:K289)-LARGE(E289:K289,1)-LARGE(E289:K289,2)-SMALL(E289:K289,1)-SMALL(E289:K289,2))*D289</f>
        <v>40.5</v>
      </c>
      <c r="N289" s="57">
        <f t="shared" si="44"/>
        <v>364.95000000000005</v>
      </c>
      <c r="O289" s="57">
        <f t="shared" si="44"/>
        <v>175.10000000000002</v>
      </c>
      <c r="P289" s="59"/>
    </row>
    <row r="290" spans="1:16" ht="12.75" outlineLevel="1">
      <c r="A290" s="52"/>
      <c r="B290" s="52"/>
      <c r="C290" s="66" t="str">
        <f>'[1]СТАРТ+'!G125</f>
        <v>205С</v>
      </c>
      <c r="D290" s="53">
        <v>2.8</v>
      </c>
      <c r="E290" s="60">
        <v>5</v>
      </c>
      <c r="F290" s="60">
        <v>5.5</v>
      </c>
      <c r="G290" s="60">
        <v>5.5</v>
      </c>
      <c r="H290" s="60">
        <v>5</v>
      </c>
      <c r="I290" s="60">
        <v>5</v>
      </c>
      <c r="J290" s="60">
        <v>5</v>
      </c>
      <c r="K290" s="60">
        <v>5</v>
      </c>
      <c r="L290" s="55">
        <f>(SUM(E290:K290)-LARGE(E290:K290,1)-LARGE(E290:K290,2)-SMALL(E290:K290,1)-SMALL(E290:K290,2))</f>
        <v>15</v>
      </c>
      <c r="M290" s="56">
        <f>(SUM(E290:K290)-LARGE(E290:K290,1)-LARGE(E290:K290,2)-SMALL(E290:K290,1)-SMALL(E290:K290,2))*D290</f>
        <v>42</v>
      </c>
      <c r="N290" s="57">
        <f t="shared" si="44"/>
        <v>364.95000000000005</v>
      </c>
      <c r="O290" s="57">
        <f t="shared" si="44"/>
        <v>175.10000000000002</v>
      </c>
      <c r="P290" s="59"/>
    </row>
    <row r="291" spans="1:16" ht="12.75" outlineLevel="1">
      <c r="A291" s="52"/>
      <c r="B291" s="52"/>
      <c r="C291" s="66" t="str">
        <f>'[1]СТАРТ+'!I125</f>
        <v>305С</v>
      </c>
      <c r="D291" s="53">
        <v>2.8</v>
      </c>
      <c r="E291" s="60">
        <v>4</v>
      </c>
      <c r="F291" s="60">
        <v>4</v>
      </c>
      <c r="G291" s="60">
        <v>3.5</v>
      </c>
      <c r="H291" s="60">
        <v>3</v>
      </c>
      <c r="I291" s="60">
        <v>3</v>
      </c>
      <c r="J291" s="60">
        <v>3.5</v>
      </c>
      <c r="K291" s="60">
        <v>3</v>
      </c>
      <c r="L291" s="55">
        <f>(SUM(E291:K291)-LARGE(E291:K291,1)-LARGE(E291:K291,2)-SMALL(E291:K291,1)-SMALL(E291:K291,2))</f>
        <v>10</v>
      </c>
      <c r="M291" s="56">
        <f>(SUM(E291:K291)-LARGE(E291:K291,1)-LARGE(E291:K291,2)-SMALL(E291:K291,1)-SMALL(E291:K291,2))*D291</f>
        <v>28</v>
      </c>
      <c r="N291" s="57">
        <f t="shared" si="44"/>
        <v>364.95000000000005</v>
      </c>
      <c r="O291" s="57">
        <f t="shared" si="44"/>
        <v>175.10000000000002</v>
      </c>
      <c r="P291" s="59"/>
    </row>
    <row r="292" spans="1:16" ht="12.75" outlineLevel="1">
      <c r="A292" s="52">
        <f>A289</f>
        <v>22</v>
      </c>
      <c r="B292" s="52">
        <f>B289</f>
        <v>10</v>
      </c>
      <c r="C292" s="66" t="str">
        <f>'[1]СТАРТ+'!K125</f>
        <v>5333Д</v>
      </c>
      <c r="D292" s="53">
        <v>2.5</v>
      </c>
      <c r="E292" s="60">
        <v>5</v>
      </c>
      <c r="F292" s="60">
        <v>5</v>
      </c>
      <c r="G292" s="60">
        <v>4</v>
      </c>
      <c r="H292" s="60">
        <v>4</v>
      </c>
      <c r="I292" s="60">
        <v>4.5</v>
      </c>
      <c r="J292" s="60">
        <v>5</v>
      </c>
      <c r="K292" s="60">
        <v>4</v>
      </c>
      <c r="L292" s="55">
        <f>(SUM(E292:K292)-LARGE(E292:K292,1)-LARGE(E292:K292,2)-SMALL(E292:K292,1)-SMALL(E292:K292,2))</f>
        <v>13.5</v>
      </c>
      <c r="M292" s="56">
        <f>(SUM(E292:K292)-LARGE(E292:K292,1)-LARGE(E292:K292,2)-SMALL(E292:K292,1)-SMALL(E292:K292,2))*D292</f>
        <v>33.75</v>
      </c>
      <c r="N292" s="57">
        <f t="shared" si="44"/>
        <v>364.95000000000005</v>
      </c>
      <c r="O292" s="57">
        <f t="shared" si="44"/>
        <v>175.10000000000002</v>
      </c>
      <c r="P292" s="59"/>
    </row>
    <row r="293" spans="1:16" ht="15" outlineLevel="1">
      <c r="A293" s="52">
        <f>A292</f>
        <v>22</v>
      </c>
      <c r="B293" s="52">
        <f>B292</f>
        <v>10</v>
      </c>
      <c r="C293" s="67" t="s">
        <v>12</v>
      </c>
      <c r="D293" s="62">
        <v>13.2</v>
      </c>
      <c r="E293" s="68"/>
      <c r="F293" s="68"/>
      <c r="G293" s="68"/>
      <c r="H293" s="69"/>
      <c r="I293" s="60"/>
      <c r="J293" s="60"/>
      <c r="K293" s="60"/>
      <c r="L293" s="64" t="s">
        <v>13</v>
      </c>
      <c r="M293" s="70">
        <f>SUM(M288:M292)</f>
        <v>189.85</v>
      </c>
      <c r="N293" s="57">
        <f t="shared" si="44"/>
        <v>364.95000000000005</v>
      </c>
      <c r="O293" s="57">
        <f t="shared" si="44"/>
        <v>175.10000000000002</v>
      </c>
      <c r="P293" s="59"/>
    </row>
    <row r="294" spans="1:16" s="51" customFormat="1" ht="15">
      <c r="A294" s="44">
        <v>23</v>
      </c>
      <c r="B294" s="45">
        <f>'[1]СТАРТ+'!B240</f>
        <v>19</v>
      </c>
      <c r="C294" s="46" t="str">
        <f>'[1]СТАРТ+'!C240</f>
        <v>СОЛОВЬЕВ ГЕОРГИЙ</v>
      </c>
      <c r="D294" s="47"/>
      <c r="E294" s="46"/>
      <c r="F294" s="46"/>
      <c r="G294" s="46">
        <f>'[1]СТАРТ+'!F240</f>
        <v>1998</v>
      </c>
      <c r="H294" s="46" t="str">
        <f>'[1]СТАРТ+'!G240</f>
        <v>МС</v>
      </c>
      <c r="I294" s="46" t="str">
        <f>'[1]СТАРТ+'!H240</f>
        <v>МОСКВА-2, ЮНОСТЬ МОСКВЫ</v>
      </c>
      <c r="J294" s="46"/>
      <c r="K294" s="46"/>
      <c r="L294" s="48"/>
      <c r="M294" s="44"/>
      <c r="N294" s="49">
        <f>SUM(M300+M301+M302+M303+M304+M305)</f>
        <v>363.59999999999997</v>
      </c>
      <c r="O294" s="49">
        <f>M300</f>
        <v>180.6</v>
      </c>
      <c r="P294" s="50" t="str">
        <f>'[1]СТАРТ+'!M240</f>
        <v>КАШТАНОВ А.Е., РАСПОПОВА Е.А.</v>
      </c>
    </row>
    <row r="295" spans="1:16" ht="12.75" outlineLevel="1">
      <c r="A295" s="52">
        <f aca="true" t="shared" si="45" ref="A295:B302">A294</f>
        <v>23</v>
      </c>
      <c r="B295" s="52">
        <f t="shared" si="45"/>
        <v>19</v>
      </c>
      <c r="C295" s="44" t="str">
        <f>'[1]СТАРТ+'!C241</f>
        <v>103В</v>
      </c>
      <c r="D295" s="53">
        <v>1.6</v>
      </c>
      <c r="E295" s="54">
        <v>6.5</v>
      </c>
      <c r="F295" s="54">
        <v>6.5</v>
      </c>
      <c r="G295" s="54">
        <v>6.5</v>
      </c>
      <c r="H295" s="54">
        <v>6.5</v>
      </c>
      <c r="I295" s="54">
        <v>6.5</v>
      </c>
      <c r="J295" s="54">
        <v>6</v>
      </c>
      <c r="K295" s="54">
        <v>6</v>
      </c>
      <c r="L295" s="55">
        <f>(SUM(E295:K295)-LARGE(E295:K295,1)-LARGE(E295:K295,2)-SMALL(E295:K295,1)-SMALL(E295:K295,2))</f>
        <v>19.5</v>
      </c>
      <c r="M295" s="56">
        <f>(SUM(E295:K295)-LARGE(E295:K295,1)-LARGE(E295:K295,2)-SMALL(E295:K295,1)-SMALL(E295:K295,2))*D295</f>
        <v>31.200000000000003</v>
      </c>
      <c r="N295" s="57">
        <f aca="true" t="shared" si="46" ref="N295:O306">N294</f>
        <v>363.59999999999997</v>
      </c>
      <c r="O295" s="57">
        <f t="shared" si="46"/>
        <v>180.6</v>
      </c>
      <c r="P295" s="58"/>
    </row>
    <row r="296" spans="1:16" ht="12.75" outlineLevel="1">
      <c r="A296" s="52">
        <f t="shared" si="45"/>
        <v>23</v>
      </c>
      <c r="B296" s="52">
        <f t="shared" si="45"/>
        <v>19</v>
      </c>
      <c r="C296" s="44" t="str">
        <f>'[1]СТАРТ+'!E241</f>
        <v>5132Д</v>
      </c>
      <c r="D296" s="53">
        <v>2.1</v>
      </c>
      <c r="E296" s="54">
        <v>6.5</v>
      </c>
      <c r="F296" s="54">
        <v>6.5</v>
      </c>
      <c r="G296" s="54">
        <v>6.5</v>
      </c>
      <c r="H296" s="54">
        <v>6.5</v>
      </c>
      <c r="I296" s="54">
        <v>6</v>
      </c>
      <c r="J296" s="54">
        <v>6</v>
      </c>
      <c r="K296" s="54">
        <v>6.5</v>
      </c>
      <c r="L296" s="55">
        <f>(SUM(E296:K296)-LARGE(E296:K296,1)-LARGE(E296:K296,2)-SMALL(E296:K296,1)-SMALL(E296:K296,2))</f>
        <v>19.5</v>
      </c>
      <c r="M296" s="56">
        <f>(SUM(E296:K296)-LARGE(E296:K296,1)-LARGE(E296:K296,2)-SMALL(E296:K296,1)-SMALL(E296:K296,2))*D296</f>
        <v>40.95</v>
      </c>
      <c r="N296" s="57">
        <f t="shared" si="46"/>
        <v>363.59999999999997</v>
      </c>
      <c r="O296" s="57">
        <f t="shared" si="46"/>
        <v>180.6</v>
      </c>
      <c r="P296" s="58"/>
    </row>
    <row r="297" spans="1:16" ht="12.75" outlineLevel="1">
      <c r="A297" s="52">
        <f t="shared" si="45"/>
        <v>23</v>
      </c>
      <c r="B297" s="52">
        <f t="shared" si="45"/>
        <v>19</v>
      </c>
      <c r="C297" s="44" t="str">
        <f>'[1]СТАРТ+'!G241</f>
        <v>301В</v>
      </c>
      <c r="D297" s="53">
        <v>1.9</v>
      </c>
      <c r="E297" s="54">
        <v>6</v>
      </c>
      <c r="F297" s="54">
        <v>5.5</v>
      </c>
      <c r="G297" s="54">
        <v>5.5</v>
      </c>
      <c r="H297" s="54">
        <v>6</v>
      </c>
      <c r="I297" s="54">
        <v>5</v>
      </c>
      <c r="J297" s="54">
        <v>5.5</v>
      </c>
      <c r="K297" s="54">
        <v>5</v>
      </c>
      <c r="L297" s="55">
        <f>(SUM(E297:K297)-LARGE(E297:K297,1)-LARGE(E297:K297,2)-SMALL(E297:K297,1)-SMALL(E297:K297,2))</f>
        <v>16.5</v>
      </c>
      <c r="M297" s="56">
        <f>(SUM(E297:K297)-LARGE(E297:K297,1)-LARGE(E297:K297,2)-SMALL(E297:K297,1)-SMALL(E297:K297,2))*D297</f>
        <v>31.349999999999998</v>
      </c>
      <c r="N297" s="57">
        <f t="shared" si="46"/>
        <v>363.59999999999997</v>
      </c>
      <c r="O297" s="57">
        <f t="shared" si="46"/>
        <v>180.6</v>
      </c>
      <c r="P297" s="59"/>
    </row>
    <row r="298" spans="1:16" ht="12.75" outlineLevel="1">
      <c r="A298" s="52">
        <f t="shared" si="45"/>
        <v>23</v>
      </c>
      <c r="B298" s="52">
        <f t="shared" si="45"/>
        <v>19</v>
      </c>
      <c r="C298" s="44" t="str">
        <f>'[1]СТАРТ+'!I241</f>
        <v>201В</v>
      </c>
      <c r="D298" s="53">
        <v>1.8</v>
      </c>
      <c r="E298" s="60">
        <v>7</v>
      </c>
      <c r="F298" s="54">
        <v>6.5</v>
      </c>
      <c r="G298" s="54">
        <v>7</v>
      </c>
      <c r="H298" s="54">
        <v>6.5</v>
      </c>
      <c r="I298" s="54">
        <v>6.5</v>
      </c>
      <c r="J298" s="54">
        <v>6.5</v>
      </c>
      <c r="K298" s="54">
        <v>6.5</v>
      </c>
      <c r="L298" s="55">
        <f>(SUM(E298:K298)-LARGE(E298:K298,1)-LARGE(E298:K298,2)-SMALL(E298:K298,1)-SMALL(E298:K298,2))</f>
        <v>19.5</v>
      </c>
      <c r="M298" s="56">
        <f>(SUM(E298:K298)-LARGE(E298:K298,1)-LARGE(E298:K298,2)-SMALL(E298:K298,1)-SMALL(E298:K298,2))*D298</f>
        <v>35.1</v>
      </c>
      <c r="N298" s="57">
        <f t="shared" si="46"/>
        <v>363.59999999999997</v>
      </c>
      <c r="O298" s="57">
        <f t="shared" si="46"/>
        <v>180.6</v>
      </c>
      <c r="P298" s="59"/>
    </row>
    <row r="299" spans="1:16" ht="12.75" outlineLevel="1">
      <c r="A299" s="52">
        <f t="shared" si="45"/>
        <v>23</v>
      </c>
      <c r="B299" s="52">
        <f t="shared" si="45"/>
        <v>19</v>
      </c>
      <c r="C299" s="44" t="str">
        <f>'[1]СТАРТ+'!K241</f>
        <v>403В</v>
      </c>
      <c r="D299" s="53">
        <v>2.1</v>
      </c>
      <c r="E299" s="60">
        <v>7</v>
      </c>
      <c r="F299" s="54">
        <v>6.5</v>
      </c>
      <c r="G299" s="54">
        <v>6.5</v>
      </c>
      <c r="H299" s="54">
        <v>7</v>
      </c>
      <c r="I299" s="54">
        <v>6.5</v>
      </c>
      <c r="J299" s="54">
        <v>6.5</v>
      </c>
      <c r="K299" s="54">
        <v>7</v>
      </c>
      <c r="L299" s="55">
        <f>(SUM(E299:K299)-LARGE(E299:K299,1)-LARGE(E299:K299,2)-SMALL(E299:K299,1)-SMALL(E299:K299,2))</f>
        <v>20</v>
      </c>
      <c r="M299" s="56">
        <f>(SUM(E299:K299)-LARGE(E299:K299,1)-LARGE(E299:K299,2)-SMALL(E299:K299,1)-SMALL(E299:K299,2))*D299</f>
        <v>42</v>
      </c>
      <c r="N299" s="57">
        <f t="shared" si="46"/>
        <v>363.59999999999997</v>
      </c>
      <c r="O299" s="57">
        <f t="shared" si="46"/>
        <v>180.6</v>
      </c>
      <c r="P299" s="59"/>
    </row>
    <row r="300" spans="1:16" ht="15" outlineLevel="1">
      <c r="A300" s="52">
        <f t="shared" si="45"/>
        <v>23</v>
      </c>
      <c r="B300" s="52">
        <f t="shared" si="45"/>
        <v>19</v>
      </c>
      <c r="C300" s="61" t="s">
        <v>10</v>
      </c>
      <c r="D300" s="62">
        <v>9.5</v>
      </c>
      <c r="E300" s="63"/>
      <c r="F300" s="60"/>
      <c r="G300" s="60"/>
      <c r="H300" s="60"/>
      <c r="I300" s="60"/>
      <c r="J300" s="60"/>
      <c r="K300" s="60"/>
      <c r="L300" s="64" t="s">
        <v>11</v>
      </c>
      <c r="M300" s="65">
        <f>SUM(M295:M299)</f>
        <v>180.6</v>
      </c>
      <c r="N300" s="57">
        <f t="shared" si="46"/>
        <v>363.59999999999997</v>
      </c>
      <c r="O300" s="57">
        <f t="shared" si="46"/>
        <v>180.6</v>
      </c>
      <c r="P300" s="59"/>
    </row>
    <row r="301" spans="1:16" ht="12.75" outlineLevel="1">
      <c r="A301" s="52">
        <f t="shared" si="45"/>
        <v>23</v>
      </c>
      <c r="B301" s="52">
        <f t="shared" si="45"/>
        <v>19</v>
      </c>
      <c r="C301" s="66" t="str">
        <f>'[1]СТАРТ+'!C242</f>
        <v>405С</v>
      </c>
      <c r="D301" s="53">
        <v>2.7</v>
      </c>
      <c r="E301" s="60">
        <v>6</v>
      </c>
      <c r="F301" s="60">
        <v>6</v>
      </c>
      <c r="G301" s="60">
        <v>6.5</v>
      </c>
      <c r="H301" s="60">
        <v>6</v>
      </c>
      <c r="I301" s="60">
        <v>6</v>
      </c>
      <c r="J301" s="60">
        <v>6</v>
      </c>
      <c r="K301" s="60">
        <v>5.5</v>
      </c>
      <c r="L301" s="55">
        <f>(SUM(E301:K301)-LARGE(E301:K301,1)-LARGE(E301:K301,2)-SMALL(E301:K301,1)-SMALL(E301:K301,2))</f>
        <v>18</v>
      </c>
      <c r="M301" s="56">
        <f>(SUM(E301:K301)-LARGE(E301:K301,1)-LARGE(E301:K301,2)-SMALL(E301:K301,1)-SMALL(E301:K301,2))*D301</f>
        <v>48.6</v>
      </c>
      <c r="N301" s="57">
        <f t="shared" si="46"/>
        <v>363.59999999999997</v>
      </c>
      <c r="O301" s="57">
        <f t="shared" si="46"/>
        <v>180.6</v>
      </c>
      <c r="P301" s="59"/>
    </row>
    <row r="302" spans="1:16" ht="12.75" outlineLevel="1">
      <c r="A302" s="52">
        <f t="shared" si="45"/>
        <v>23</v>
      </c>
      <c r="B302" s="52">
        <f t="shared" si="45"/>
        <v>19</v>
      </c>
      <c r="C302" s="66" t="str">
        <f>'[1]СТАРТ+'!E242</f>
        <v>107С</v>
      </c>
      <c r="D302" s="53">
        <v>2.8</v>
      </c>
      <c r="E302" s="60">
        <v>4</v>
      </c>
      <c r="F302" s="60">
        <v>4.5</v>
      </c>
      <c r="G302" s="60">
        <v>4.5</v>
      </c>
      <c r="H302" s="60">
        <v>4</v>
      </c>
      <c r="I302" s="60">
        <v>4</v>
      </c>
      <c r="J302" s="60">
        <v>4.5</v>
      </c>
      <c r="K302" s="60">
        <v>4.5</v>
      </c>
      <c r="L302" s="55">
        <f>(SUM(E302:K302)-LARGE(E302:K302,1)-LARGE(E302:K302,2)-SMALL(E302:K302,1)-SMALL(E302:K302,2))</f>
        <v>13</v>
      </c>
      <c r="M302" s="56">
        <f>(SUM(E302:K302)-LARGE(E302:K302,1)-LARGE(E302:K302,2)-SMALL(E302:K302,1)-SMALL(E302:K302,2))*D302</f>
        <v>36.4</v>
      </c>
      <c r="N302" s="57">
        <f t="shared" si="46"/>
        <v>363.59999999999997</v>
      </c>
      <c r="O302" s="57">
        <f t="shared" si="46"/>
        <v>180.6</v>
      </c>
      <c r="P302" s="59"/>
    </row>
    <row r="303" spans="1:16" ht="12.75" outlineLevel="1">
      <c r="A303" s="52"/>
      <c r="B303" s="52"/>
      <c r="C303" s="66" t="str">
        <f>'[1]СТАРТ+'!G242</f>
        <v>305С</v>
      </c>
      <c r="D303" s="53">
        <v>2.8</v>
      </c>
      <c r="E303" s="60">
        <v>3</v>
      </c>
      <c r="F303" s="60">
        <v>3.5</v>
      </c>
      <c r="G303" s="60">
        <v>3.5</v>
      </c>
      <c r="H303" s="60">
        <v>3.5</v>
      </c>
      <c r="I303" s="60">
        <v>3</v>
      </c>
      <c r="J303" s="60">
        <v>3</v>
      </c>
      <c r="K303" s="60">
        <v>3</v>
      </c>
      <c r="L303" s="55">
        <f>(SUM(E303:K303)-LARGE(E303:K303,1)-LARGE(E303:K303,2)-SMALL(E303:K303,1)-SMALL(E303:K303,2))</f>
        <v>9.5</v>
      </c>
      <c r="M303" s="56">
        <f>(SUM(E303:K303)-LARGE(E303:K303,1)-LARGE(E303:K303,2)-SMALL(E303:K303,1)-SMALL(E303:K303,2))*D303</f>
        <v>26.599999999999998</v>
      </c>
      <c r="N303" s="57">
        <f t="shared" si="46"/>
        <v>363.59999999999997</v>
      </c>
      <c r="O303" s="57">
        <f t="shared" si="46"/>
        <v>180.6</v>
      </c>
      <c r="P303" s="59"/>
    </row>
    <row r="304" spans="1:16" ht="12.75" outlineLevel="1">
      <c r="A304" s="52"/>
      <c r="B304" s="52"/>
      <c r="C304" s="66" t="str">
        <f>'[1]СТАРТ+'!I242</f>
        <v>205С</v>
      </c>
      <c r="D304" s="53">
        <v>2.8</v>
      </c>
      <c r="E304" s="60">
        <v>3.5</v>
      </c>
      <c r="F304" s="60">
        <v>4</v>
      </c>
      <c r="G304" s="60">
        <v>4.5</v>
      </c>
      <c r="H304" s="60">
        <v>4.5</v>
      </c>
      <c r="I304" s="60">
        <v>3.5</v>
      </c>
      <c r="J304" s="60">
        <v>4</v>
      </c>
      <c r="K304" s="60">
        <v>4</v>
      </c>
      <c r="L304" s="55">
        <f>(SUM(E304:K304)-LARGE(E304:K304,1)-LARGE(E304:K304,2)-SMALL(E304:K304,1)-SMALL(E304:K304,2))</f>
        <v>12</v>
      </c>
      <c r="M304" s="56">
        <f>(SUM(E304:K304)-LARGE(E304:K304,1)-LARGE(E304:K304,2)-SMALL(E304:K304,1)-SMALL(E304:K304,2))*D304</f>
        <v>33.599999999999994</v>
      </c>
      <c r="N304" s="57">
        <f t="shared" si="46"/>
        <v>363.59999999999997</v>
      </c>
      <c r="O304" s="57">
        <f t="shared" si="46"/>
        <v>180.6</v>
      </c>
      <c r="P304" s="59"/>
    </row>
    <row r="305" spans="1:16" ht="12.75" outlineLevel="1">
      <c r="A305" s="52">
        <f>A302</f>
        <v>23</v>
      </c>
      <c r="B305" s="52">
        <f>B302</f>
        <v>19</v>
      </c>
      <c r="C305" s="66" t="str">
        <f>'[1]СТАРТ+'!K242</f>
        <v>5235Д</v>
      </c>
      <c r="D305" s="53">
        <v>2.8</v>
      </c>
      <c r="E305" s="60">
        <v>4.5</v>
      </c>
      <c r="F305" s="60">
        <v>4.5</v>
      </c>
      <c r="G305" s="60">
        <v>4.5</v>
      </c>
      <c r="H305" s="60">
        <v>4.5</v>
      </c>
      <c r="I305" s="60">
        <v>4.5</v>
      </c>
      <c r="J305" s="60">
        <v>4.5</v>
      </c>
      <c r="K305" s="60">
        <v>4</v>
      </c>
      <c r="L305" s="55">
        <f>(SUM(E305:K305)-LARGE(E305:K305,1)-LARGE(E305:K305,2)-SMALL(E305:K305,1)-SMALL(E305:K305,2))</f>
        <v>13.5</v>
      </c>
      <c r="M305" s="56">
        <f>(SUM(E305:K305)-LARGE(E305:K305,1)-LARGE(E305:K305,2)-SMALL(E305:K305,1)-SMALL(E305:K305,2))*D305</f>
        <v>37.8</v>
      </c>
      <c r="N305" s="57">
        <f t="shared" si="46"/>
        <v>363.59999999999997</v>
      </c>
      <c r="O305" s="57">
        <f t="shared" si="46"/>
        <v>180.6</v>
      </c>
      <c r="P305" s="59"/>
    </row>
    <row r="306" spans="1:16" ht="15" outlineLevel="1">
      <c r="A306" s="52">
        <f>A305</f>
        <v>23</v>
      </c>
      <c r="B306" s="52">
        <f>B305</f>
        <v>19</v>
      </c>
      <c r="C306" s="67" t="s">
        <v>12</v>
      </c>
      <c r="D306" s="62">
        <v>13.9</v>
      </c>
      <c r="E306" s="68"/>
      <c r="F306" s="68"/>
      <c r="G306" s="68"/>
      <c r="H306" s="69"/>
      <c r="I306" s="60"/>
      <c r="J306" s="60"/>
      <c r="K306" s="60"/>
      <c r="L306" s="64" t="s">
        <v>13</v>
      </c>
      <c r="M306" s="70">
        <f>SUM(M301:M305)</f>
        <v>183</v>
      </c>
      <c r="N306" s="57">
        <f t="shared" si="46"/>
        <v>363.59999999999997</v>
      </c>
      <c r="O306" s="57">
        <f t="shared" si="46"/>
        <v>180.6</v>
      </c>
      <c r="P306" s="59"/>
    </row>
    <row r="307" spans="1:19" s="51" customFormat="1" ht="15">
      <c r="A307" s="44">
        <v>24</v>
      </c>
      <c r="B307" s="45">
        <v>16</v>
      </c>
      <c r="C307" s="46" t="s">
        <v>18</v>
      </c>
      <c r="D307" s="47"/>
      <c r="E307" s="46"/>
      <c r="F307" s="46"/>
      <c r="G307" s="46">
        <v>1998</v>
      </c>
      <c r="H307" s="46" t="s">
        <v>19</v>
      </c>
      <c r="I307" s="46" t="s">
        <v>20</v>
      </c>
      <c r="J307" s="46"/>
      <c r="K307" s="46"/>
      <c r="L307" s="48"/>
      <c r="M307" s="44"/>
      <c r="N307" s="49">
        <f>SUM(M313+M314+M315+M316+M317+M318)</f>
        <v>360.65000000000003</v>
      </c>
      <c r="O307" s="49">
        <f>M313</f>
        <v>152.9</v>
      </c>
      <c r="P307" s="50" t="s">
        <v>21</v>
      </c>
      <c r="Q307" s="71"/>
      <c r="R307" s="71"/>
      <c r="S307" s="71"/>
    </row>
    <row r="308" spans="1:16" ht="12.75" outlineLevel="1">
      <c r="A308" s="52">
        <f aca="true" t="shared" si="47" ref="A308:B315">A307</f>
        <v>24</v>
      </c>
      <c r="B308" s="52">
        <f t="shared" si="47"/>
        <v>16</v>
      </c>
      <c r="C308" s="44" t="str">
        <f>'[1]СТАРТ+'!C111</f>
        <v>103В</v>
      </c>
      <c r="D308" s="53">
        <v>1.6</v>
      </c>
      <c r="E308" s="54">
        <v>5.5</v>
      </c>
      <c r="F308" s="54">
        <v>5.5</v>
      </c>
      <c r="G308" s="54">
        <v>6</v>
      </c>
      <c r="H308" s="54">
        <v>6</v>
      </c>
      <c r="I308" s="54">
        <v>5.5</v>
      </c>
      <c r="J308" s="54">
        <v>6</v>
      </c>
      <c r="K308" s="54">
        <v>6</v>
      </c>
      <c r="L308" s="55">
        <f>(SUM(E308:K308)-LARGE(E308:K308,1)-LARGE(E308:K308,2)-SMALL(E308:K308,1)-SMALL(E308:K308,2))</f>
        <v>17.5</v>
      </c>
      <c r="M308" s="56">
        <f>(SUM(E308:K308)-LARGE(E308:K308,1)-LARGE(E308:K308,2)-SMALL(E308:K308,1)-SMALL(E308:K308,2))*D308</f>
        <v>28</v>
      </c>
      <c r="N308" s="57">
        <f aca="true" t="shared" si="48" ref="N308:O319">N307</f>
        <v>360.65000000000003</v>
      </c>
      <c r="O308" s="57">
        <f t="shared" si="48"/>
        <v>152.9</v>
      </c>
      <c r="P308" s="58"/>
    </row>
    <row r="309" spans="1:16" ht="12.75" outlineLevel="1">
      <c r="A309" s="52">
        <f t="shared" si="47"/>
        <v>24</v>
      </c>
      <c r="B309" s="52">
        <f t="shared" si="47"/>
        <v>16</v>
      </c>
      <c r="C309" s="44" t="str">
        <f>'[1]СТАРТ+'!E111</f>
        <v>201В</v>
      </c>
      <c r="D309" s="53">
        <v>1.8</v>
      </c>
      <c r="E309" s="54">
        <v>5.5</v>
      </c>
      <c r="F309" s="54">
        <v>5.5</v>
      </c>
      <c r="G309" s="54">
        <v>5</v>
      </c>
      <c r="H309" s="54">
        <v>6</v>
      </c>
      <c r="I309" s="54">
        <v>6</v>
      </c>
      <c r="J309" s="54">
        <v>5.5</v>
      </c>
      <c r="K309" s="54">
        <v>6</v>
      </c>
      <c r="L309" s="55">
        <f>(SUM(E309:K309)-LARGE(E309:K309,1)-LARGE(E309:K309,2)-SMALL(E309:K309,1)-SMALL(E309:K309,2))</f>
        <v>17</v>
      </c>
      <c r="M309" s="56">
        <f>(SUM(E309:K309)-LARGE(E309:K309,1)-LARGE(E309:K309,2)-SMALL(E309:K309,1)-SMALL(E309:K309,2))*D309</f>
        <v>30.6</v>
      </c>
      <c r="N309" s="57">
        <f t="shared" si="48"/>
        <v>360.65000000000003</v>
      </c>
      <c r="O309" s="57">
        <f t="shared" si="48"/>
        <v>152.9</v>
      </c>
      <c r="P309" s="58"/>
    </row>
    <row r="310" spans="1:16" ht="12.75" outlineLevel="1">
      <c r="A310" s="52">
        <f t="shared" si="47"/>
        <v>24</v>
      </c>
      <c r="B310" s="52">
        <f t="shared" si="47"/>
        <v>16</v>
      </c>
      <c r="C310" s="44" t="str">
        <f>'[1]СТАРТ+'!G111</f>
        <v>301В</v>
      </c>
      <c r="D310" s="53">
        <v>1.9</v>
      </c>
      <c r="E310" s="54">
        <v>6.5</v>
      </c>
      <c r="F310" s="54">
        <v>6</v>
      </c>
      <c r="G310" s="54">
        <v>6</v>
      </c>
      <c r="H310" s="54">
        <v>6.5</v>
      </c>
      <c r="I310" s="54">
        <v>6</v>
      </c>
      <c r="J310" s="54">
        <v>6.5</v>
      </c>
      <c r="K310" s="54">
        <v>6.5</v>
      </c>
      <c r="L310" s="55">
        <f>(SUM(E310:K310)-LARGE(E310:K310,1)-LARGE(E310:K310,2)-SMALL(E310:K310,1)-SMALL(E310:K310,2))</f>
        <v>19</v>
      </c>
      <c r="M310" s="56">
        <f>(SUM(E310:K310)-LARGE(E310:K310,1)-LARGE(E310:K310,2)-SMALL(E310:K310,1)-SMALL(E310:K310,2))*D310</f>
        <v>36.1</v>
      </c>
      <c r="N310" s="57">
        <f t="shared" si="48"/>
        <v>360.65000000000003</v>
      </c>
      <c r="O310" s="57">
        <f t="shared" si="48"/>
        <v>152.9</v>
      </c>
      <c r="P310" s="59"/>
    </row>
    <row r="311" spans="1:16" ht="12.75" outlineLevel="1">
      <c r="A311" s="52">
        <f t="shared" si="47"/>
        <v>24</v>
      </c>
      <c r="B311" s="52">
        <f t="shared" si="47"/>
        <v>16</v>
      </c>
      <c r="C311" s="44" t="str">
        <f>'[1]СТАРТ+'!I111</f>
        <v>403В</v>
      </c>
      <c r="D311" s="53">
        <v>2.1</v>
      </c>
      <c r="E311" s="60">
        <v>3.5</v>
      </c>
      <c r="F311" s="54">
        <v>4.5</v>
      </c>
      <c r="G311" s="54">
        <v>4.5</v>
      </c>
      <c r="H311" s="54">
        <v>4</v>
      </c>
      <c r="I311" s="54">
        <v>4</v>
      </c>
      <c r="J311" s="54">
        <v>4</v>
      </c>
      <c r="K311" s="54">
        <v>4</v>
      </c>
      <c r="L311" s="55">
        <f>(SUM(E311:K311)-LARGE(E311:K311,1)-LARGE(E311:K311,2)-SMALL(E311:K311,1)-SMALL(E311:K311,2))</f>
        <v>12</v>
      </c>
      <c r="M311" s="56">
        <f>(SUM(E311:K311)-LARGE(E311:K311,1)-LARGE(E311:K311,2)-SMALL(E311:K311,1)-SMALL(E311:K311,2))*D311</f>
        <v>25.200000000000003</v>
      </c>
      <c r="N311" s="57">
        <f t="shared" si="48"/>
        <v>360.65000000000003</v>
      </c>
      <c r="O311" s="57">
        <f t="shared" si="48"/>
        <v>152.9</v>
      </c>
      <c r="P311" s="59"/>
    </row>
    <row r="312" spans="1:16" ht="12.75" outlineLevel="1">
      <c r="A312" s="52">
        <f t="shared" si="47"/>
        <v>24</v>
      </c>
      <c r="B312" s="52">
        <f t="shared" si="47"/>
        <v>16</v>
      </c>
      <c r="C312" s="44" t="str">
        <f>'[1]СТАРТ+'!K111</f>
        <v>5231Д</v>
      </c>
      <c r="D312" s="53">
        <v>2</v>
      </c>
      <c r="E312" s="60">
        <v>5.5</v>
      </c>
      <c r="F312" s="54">
        <v>5</v>
      </c>
      <c r="G312" s="54">
        <v>5.5</v>
      </c>
      <c r="H312" s="54">
        <v>5.5</v>
      </c>
      <c r="I312" s="54">
        <v>5.5</v>
      </c>
      <c r="J312" s="54">
        <v>5.5</v>
      </c>
      <c r="K312" s="54">
        <v>5</v>
      </c>
      <c r="L312" s="55">
        <f>(SUM(E312:K312)-LARGE(E312:K312,1)-LARGE(E312:K312,2)-SMALL(E312:K312,1)-SMALL(E312:K312,2))</f>
        <v>16.5</v>
      </c>
      <c r="M312" s="56">
        <f>(SUM(E312:K312)-LARGE(E312:K312,1)-LARGE(E312:K312,2)-SMALL(E312:K312,1)-SMALL(E312:K312,2))*D312</f>
        <v>33</v>
      </c>
      <c r="N312" s="57">
        <f t="shared" si="48"/>
        <v>360.65000000000003</v>
      </c>
      <c r="O312" s="57">
        <f t="shared" si="48"/>
        <v>152.9</v>
      </c>
      <c r="P312" s="59"/>
    </row>
    <row r="313" spans="1:16" ht="15" outlineLevel="1">
      <c r="A313" s="52">
        <f t="shared" si="47"/>
        <v>24</v>
      </c>
      <c r="B313" s="52">
        <f t="shared" si="47"/>
        <v>16</v>
      </c>
      <c r="C313" s="61" t="s">
        <v>10</v>
      </c>
      <c r="D313" s="62">
        <v>9.4</v>
      </c>
      <c r="E313" s="63"/>
      <c r="F313" s="60"/>
      <c r="G313" s="60"/>
      <c r="H313" s="60"/>
      <c r="I313" s="60"/>
      <c r="J313" s="60"/>
      <c r="K313" s="60"/>
      <c r="L313" s="64" t="s">
        <v>11</v>
      </c>
      <c r="M313" s="65">
        <f>SUM(M308:M312)</f>
        <v>152.9</v>
      </c>
      <c r="N313" s="57">
        <f t="shared" si="48"/>
        <v>360.65000000000003</v>
      </c>
      <c r="O313" s="57">
        <f t="shared" si="48"/>
        <v>152.9</v>
      </c>
      <c r="P313" s="59"/>
    </row>
    <row r="314" spans="1:16" ht="12.75" outlineLevel="1">
      <c r="A314" s="52">
        <f t="shared" si="47"/>
        <v>24</v>
      </c>
      <c r="B314" s="52">
        <f t="shared" si="47"/>
        <v>16</v>
      </c>
      <c r="C314" s="66" t="str">
        <f>'[1]СТАРТ+'!C112</f>
        <v>107С</v>
      </c>
      <c r="D314" s="53">
        <v>2.8</v>
      </c>
      <c r="E314" s="60">
        <v>5</v>
      </c>
      <c r="F314" s="60">
        <v>5.5</v>
      </c>
      <c r="G314" s="60">
        <v>5</v>
      </c>
      <c r="H314" s="60">
        <v>5.5</v>
      </c>
      <c r="I314" s="60">
        <v>6</v>
      </c>
      <c r="J314" s="60">
        <v>5</v>
      </c>
      <c r="K314" s="60">
        <v>5</v>
      </c>
      <c r="L314" s="55">
        <f>(SUM(E314:K314)-LARGE(E314:K314,1)-LARGE(E314:K314,2)-SMALL(E314:K314,1)-SMALL(E314:K314,2))</f>
        <v>15.5</v>
      </c>
      <c r="M314" s="56">
        <f>(SUM(E314:K314)-LARGE(E314:K314,1)-LARGE(E314:K314,2)-SMALL(E314:K314,1)-SMALL(E314:K314,2))*D314</f>
        <v>43.4</v>
      </c>
      <c r="N314" s="57">
        <f t="shared" si="48"/>
        <v>360.65000000000003</v>
      </c>
      <c r="O314" s="57">
        <f t="shared" si="48"/>
        <v>152.9</v>
      </c>
      <c r="P314" s="59"/>
    </row>
    <row r="315" spans="1:16" ht="12.75" outlineLevel="1">
      <c r="A315" s="52">
        <f t="shared" si="47"/>
        <v>24</v>
      </c>
      <c r="B315" s="52">
        <f t="shared" si="47"/>
        <v>16</v>
      </c>
      <c r="C315" s="66" t="str">
        <f>'[1]СТАРТ+'!E112</f>
        <v>305С</v>
      </c>
      <c r="D315" s="53">
        <v>2.8</v>
      </c>
      <c r="E315" s="60">
        <v>4.5</v>
      </c>
      <c r="F315" s="60">
        <v>4.5</v>
      </c>
      <c r="G315" s="60">
        <v>4.5</v>
      </c>
      <c r="H315" s="60">
        <v>4</v>
      </c>
      <c r="I315" s="60">
        <v>4.5</v>
      </c>
      <c r="J315" s="60">
        <v>5</v>
      </c>
      <c r="K315" s="60">
        <v>5</v>
      </c>
      <c r="L315" s="55">
        <f>(SUM(E315:K315)-LARGE(E315:K315,1)-LARGE(E315:K315,2)-SMALL(E315:K315,1)-SMALL(E315:K315,2))</f>
        <v>13.5</v>
      </c>
      <c r="M315" s="56">
        <f>(SUM(E315:K315)-LARGE(E315:K315,1)-LARGE(E315:K315,2)-SMALL(E315:K315,1)-SMALL(E315:K315,2))*D315</f>
        <v>37.8</v>
      </c>
      <c r="N315" s="57">
        <f t="shared" si="48"/>
        <v>360.65000000000003</v>
      </c>
      <c r="O315" s="57">
        <f t="shared" si="48"/>
        <v>152.9</v>
      </c>
      <c r="P315" s="59"/>
    </row>
    <row r="316" spans="1:16" ht="12.75" outlineLevel="1">
      <c r="A316" s="52"/>
      <c r="B316" s="52"/>
      <c r="C316" s="66" t="str">
        <f>'[1]СТАРТ+'!G112</f>
        <v>205С</v>
      </c>
      <c r="D316" s="53">
        <v>2.8</v>
      </c>
      <c r="E316" s="60">
        <v>5.5</v>
      </c>
      <c r="F316" s="60">
        <v>5.5</v>
      </c>
      <c r="G316" s="60">
        <v>5</v>
      </c>
      <c r="H316" s="60">
        <v>5</v>
      </c>
      <c r="I316" s="60">
        <v>5.5</v>
      </c>
      <c r="J316" s="60">
        <v>5</v>
      </c>
      <c r="K316" s="60">
        <v>5.5</v>
      </c>
      <c r="L316" s="55">
        <f>(SUM(E316:K316)-LARGE(E316:K316,1)-LARGE(E316:K316,2)-SMALL(E316:K316,1)-SMALL(E316:K316,2))</f>
        <v>16</v>
      </c>
      <c r="M316" s="56">
        <f>(SUM(E316:K316)-LARGE(E316:K316,1)-LARGE(E316:K316,2)-SMALL(E316:K316,1)-SMALL(E316:K316,2))*D316</f>
        <v>44.8</v>
      </c>
      <c r="N316" s="57">
        <f t="shared" si="48"/>
        <v>360.65000000000003</v>
      </c>
      <c r="O316" s="57">
        <f t="shared" si="48"/>
        <v>152.9</v>
      </c>
      <c r="P316" s="59"/>
    </row>
    <row r="317" spans="1:16" ht="12.75" outlineLevel="1">
      <c r="A317" s="52"/>
      <c r="B317" s="52"/>
      <c r="C317" s="66" t="str">
        <f>'[1]СТАРТ+'!I112</f>
        <v>405С</v>
      </c>
      <c r="D317" s="53">
        <v>2.7</v>
      </c>
      <c r="E317" s="60">
        <v>5.5</v>
      </c>
      <c r="F317" s="60">
        <v>5.5</v>
      </c>
      <c r="G317" s="60">
        <v>5.5</v>
      </c>
      <c r="H317" s="60">
        <v>5</v>
      </c>
      <c r="I317" s="60">
        <v>5.5</v>
      </c>
      <c r="J317" s="60">
        <v>6</v>
      </c>
      <c r="K317" s="60">
        <v>5</v>
      </c>
      <c r="L317" s="55">
        <f>(SUM(E317:K317)-LARGE(E317:K317,1)-LARGE(E317:K317,2)-SMALL(E317:K317,1)-SMALL(E317:K317,2))</f>
        <v>16.5</v>
      </c>
      <c r="M317" s="56">
        <f>(SUM(E317:K317)-LARGE(E317:K317,1)-LARGE(E317:K317,2)-SMALL(E317:K317,1)-SMALL(E317:K317,2))*D317</f>
        <v>44.550000000000004</v>
      </c>
      <c r="N317" s="57">
        <f t="shared" si="48"/>
        <v>360.65000000000003</v>
      </c>
      <c r="O317" s="57">
        <f t="shared" si="48"/>
        <v>152.9</v>
      </c>
      <c r="P317" s="59"/>
    </row>
    <row r="318" spans="1:16" ht="12.75" outlineLevel="1">
      <c r="A318" s="52">
        <f>A315</f>
        <v>24</v>
      </c>
      <c r="B318" s="52">
        <f>B315</f>
        <v>16</v>
      </c>
      <c r="C318" s="66" t="str">
        <f>'[1]СТАРТ+'!K112</f>
        <v>5233Д</v>
      </c>
      <c r="D318" s="53">
        <v>2.4</v>
      </c>
      <c r="E318" s="60">
        <v>5.5</v>
      </c>
      <c r="F318" s="60">
        <v>4.5</v>
      </c>
      <c r="G318" s="60">
        <v>5</v>
      </c>
      <c r="H318" s="60">
        <v>5</v>
      </c>
      <c r="I318" s="60">
        <v>5.5</v>
      </c>
      <c r="J318" s="60">
        <v>5</v>
      </c>
      <c r="K318" s="60">
        <v>6</v>
      </c>
      <c r="L318" s="55">
        <f>(SUM(E318:K318)-LARGE(E318:K318,1)-LARGE(E318:K318,2)-SMALL(E318:K318,1)-SMALL(E318:K318,2))</f>
        <v>15.5</v>
      </c>
      <c r="M318" s="56">
        <f>(SUM(E318:K318)-LARGE(E318:K318,1)-LARGE(E318:K318,2)-SMALL(E318:K318,1)-SMALL(E318:K318,2))*D318</f>
        <v>37.199999999999996</v>
      </c>
      <c r="N318" s="57">
        <f t="shared" si="48"/>
        <v>360.65000000000003</v>
      </c>
      <c r="O318" s="57">
        <f t="shared" si="48"/>
        <v>152.9</v>
      </c>
      <c r="P318" s="59"/>
    </row>
    <row r="319" spans="1:16" ht="15" outlineLevel="1">
      <c r="A319" s="52">
        <f>A318</f>
        <v>24</v>
      </c>
      <c r="B319" s="52">
        <f>B318</f>
        <v>16</v>
      </c>
      <c r="C319" s="67" t="s">
        <v>12</v>
      </c>
      <c r="D319" s="62">
        <v>13.5</v>
      </c>
      <c r="E319" s="68"/>
      <c r="F319" s="68"/>
      <c r="G319" s="68"/>
      <c r="H319" s="69"/>
      <c r="I319" s="60"/>
      <c r="J319" s="60"/>
      <c r="K319" s="60"/>
      <c r="L319" s="64" t="s">
        <v>13</v>
      </c>
      <c r="M319" s="70">
        <f>SUM(M314:M318)</f>
        <v>207.74999999999997</v>
      </c>
      <c r="N319" s="57">
        <f t="shared" si="48"/>
        <v>360.65000000000003</v>
      </c>
      <c r="O319" s="57">
        <f t="shared" si="48"/>
        <v>152.9</v>
      </c>
      <c r="P319" s="59"/>
    </row>
    <row r="320" spans="1:16" s="51" customFormat="1" ht="15">
      <c r="A320" s="44">
        <v>25</v>
      </c>
      <c r="B320" s="45">
        <f>'[1]СТАРТ+'!B45</f>
        <v>4</v>
      </c>
      <c r="C320" s="46" t="str">
        <f>'[1]СТАРТ+'!C45</f>
        <v>АВЕРКИН НИКИТА</v>
      </c>
      <c r="D320" s="47"/>
      <c r="E320" s="46"/>
      <c r="F320" s="46"/>
      <c r="G320" s="46">
        <f>'[1]СТАРТ+'!F45</f>
        <v>1998</v>
      </c>
      <c r="H320" s="46" t="str">
        <f>'[1]СТАРТ+'!G45</f>
        <v>МС</v>
      </c>
      <c r="I320" s="46" t="str">
        <f>'[1]СТАРТ+'!H45</f>
        <v>МО ЭЛЕКТРОСТАЛЬ СДЮСШОР</v>
      </c>
      <c r="J320" s="46"/>
      <c r="K320" s="46"/>
      <c r="L320" s="48"/>
      <c r="M320" s="44"/>
      <c r="N320" s="49">
        <f>SUM(M326+M327+M328+M329+M330+M331)</f>
        <v>359.65000000000003</v>
      </c>
      <c r="O320" s="49">
        <f>M326</f>
        <v>167.55</v>
      </c>
      <c r="P320" s="50" t="str">
        <f>'[1]СТАРТ+'!M45</f>
        <v>ВИНОГРАДОВ А.Н.</v>
      </c>
    </row>
    <row r="321" spans="1:16" ht="12.75" outlineLevel="1">
      <c r="A321" s="52">
        <f aca="true" t="shared" si="49" ref="A321:B328">A320</f>
        <v>25</v>
      </c>
      <c r="B321" s="52">
        <f t="shared" si="49"/>
        <v>4</v>
      </c>
      <c r="C321" s="44" t="str">
        <f>'[1]СТАРТ+'!C46</f>
        <v>103В</v>
      </c>
      <c r="D321" s="53">
        <v>1.6</v>
      </c>
      <c r="E321" s="54">
        <v>5.5</v>
      </c>
      <c r="F321" s="54">
        <v>5.5</v>
      </c>
      <c r="G321" s="54">
        <v>6</v>
      </c>
      <c r="H321" s="54">
        <v>6</v>
      </c>
      <c r="I321" s="54">
        <v>6</v>
      </c>
      <c r="J321" s="54">
        <v>6</v>
      </c>
      <c r="K321" s="54">
        <v>6</v>
      </c>
      <c r="L321" s="55">
        <f>(SUM(E321:K321)-LARGE(E321:K321,1)-LARGE(E321:K321,2)-SMALL(E321:K321,1)-SMALL(E321:K321,2))</f>
        <v>18</v>
      </c>
      <c r="M321" s="56">
        <f>(SUM(E321:K321)-LARGE(E321:K321,1)-LARGE(E321:K321,2)-SMALL(E321:K321,1)-SMALL(E321:K321,2))*D321</f>
        <v>28.8</v>
      </c>
      <c r="N321" s="57">
        <f aca="true" t="shared" si="50" ref="N321:O332">N320</f>
        <v>359.65000000000003</v>
      </c>
      <c r="O321" s="57">
        <f t="shared" si="50"/>
        <v>167.55</v>
      </c>
      <c r="P321" s="58"/>
    </row>
    <row r="322" spans="1:16" ht="12.75" outlineLevel="1">
      <c r="A322" s="52">
        <f t="shared" si="49"/>
        <v>25</v>
      </c>
      <c r="B322" s="52">
        <f t="shared" si="49"/>
        <v>4</v>
      </c>
      <c r="C322" s="44" t="str">
        <f>'[1]СТАРТ+'!E46</f>
        <v>403В</v>
      </c>
      <c r="D322" s="53">
        <v>2.1</v>
      </c>
      <c r="E322" s="54">
        <v>3.5</v>
      </c>
      <c r="F322" s="54">
        <v>4</v>
      </c>
      <c r="G322" s="54">
        <v>4</v>
      </c>
      <c r="H322" s="54">
        <v>4</v>
      </c>
      <c r="I322" s="54">
        <v>4.5</v>
      </c>
      <c r="J322" s="54">
        <v>4</v>
      </c>
      <c r="K322" s="54">
        <v>3.5</v>
      </c>
      <c r="L322" s="55">
        <f>(SUM(E322:K322)-LARGE(E322:K322,1)-LARGE(E322:K322,2)-SMALL(E322:K322,1)-SMALL(E322:K322,2))</f>
        <v>12</v>
      </c>
      <c r="M322" s="56">
        <f>(SUM(E322:K322)-LARGE(E322:K322,1)-LARGE(E322:K322,2)-SMALL(E322:K322,1)-SMALL(E322:K322,2))*D322</f>
        <v>25.200000000000003</v>
      </c>
      <c r="N322" s="57">
        <f t="shared" si="50"/>
        <v>359.65000000000003</v>
      </c>
      <c r="O322" s="57">
        <f t="shared" si="50"/>
        <v>167.55</v>
      </c>
      <c r="P322" s="58"/>
    </row>
    <row r="323" spans="1:16" ht="12.75" outlineLevel="1">
      <c r="A323" s="52">
        <f t="shared" si="49"/>
        <v>25</v>
      </c>
      <c r="B323" s="52">
        <f t="shared" si="49"/>
        <v>4</v>
      </c>
      <c r="C323" s="44" t="str">
        <f>'[1]СТАРТ+'!G46</f>
        <v>201В</v>
      </c>
      <c r="D323" s="53">
        <v>1.8</v>
      </c>
      <c r="E323" s="54">
        <v>7</v>
      </c>
      <c r="F323" s="54">
        <v>7</v>
      </c>
      <c r="G323" s="54">
        <v>7.5</v>
      </c>
      <c r="H323" s="54">
        <v>7</v>
      </c>
      <c r="I323" s="54">
        <v>7.5</v>
      </c>
      <c r="J323" s="54">
        <v>7.5</v>
      </c>
      <c r="K323" s="54">
        <v>7</v>
      </c>
      <c r="L323" s="55">
        <f>(SUM(E323:K323)-LARGE(E323:K323,1)-LARGE(E323:K323,2)-SMALL(E323:K323,1)-SMALL(E323:K323,2))</f>
        <v>21.5</v>
      </c>
      <c r="M323" s="56">
        <f>(SUM(E323:K323)-LARGE(E323:K323,1)-LARGE(E323:K323,2)-SMALL(E323:K323,1)-SMALL(E323:K323,2))*D323</f>
        <v>38.7</v>
      </c>
      <c r="N323" s="57">
        <f t="shared" si="50"/>
        <v>359.65000000000003</v>
      </c>
      <c r="O323" s="57">
        <f t="shared" si="50"/>
        <v>167.55</v>
      </c>
      <c r="P323" s="59"/>
    </row>
    <row r="324" spans="1:16" ht="12.75" outlineLevel="1">
      <c r="A324" s="52">
        <f t="shared" si="49"/>
        <v>25</v>
      </c>
      <c r="B324" s="52">
        <f t="shared" si="49"/>
        <v>4</v>
      </c>
      <c r="C324" s="44" t="str">
        <f>'[1]СТАРТ+'!I46</f>
        <v>301В</v>
      </c>
      <c r="D324" s="53">
        <v>1.9</v>
      </c>
      <c r="E324" s="60">
        <v>6</v>
      </c>
      <c r="F324" s="54">
        <v>7</v>
      </c>
      <c r="G324" s="54">
        <v>6.5</v>
      </c>
      <c r="H324" s="54">
        <v>6</v>
      </c>
      <c r="I324" s="54">
        <v>6.5</v>
      </c>
      <c r="J324" s="54">
        <v>6.5</v>
      </c>
      <c r="K324" s="54">
        <v>6.5</v>
      </c>
      <c r="L324" s="55">
        <f>(SUM(E324:K324)-LARGE(E324:K324,1)-LARGE(E324:K324,2)-SMALL(E324:K324,1)-SMALL(E324:K324,2))</f>
        <v>19.5</v>
      </c>
      <c r="M324" s="56">
        <f>(SUM(E324:K324)-LARGE(E324:K324,1)-LARGE(E324:K324,2)-SMALL(E324:K324,1)-SMALL(E324:K324,2))*D324</f>
        <v>37.05</v>
      </c>
      <c r="N324" s="57">
        <f t="shared" si="50"/>
        <v>359.65000000000003</v>
      </c>
      <c r="O324" s="57">
        <f t="shared" si="50"/>
        <v>167.55</v>
      </c>
      <c r="P324" s="59"/>
    </row>
    <row r="325" spans="1:16" ht="12.75" outlineLevel="1">
      <c r="A325" s="52">
        <f t="shared" si="49"/>
        <v>25</v>
      </c>
      <c r="B325" s="52">
        <f t="shared" si="49"/>
        <v>4</v>
      </c>
      <c r="C325" s="44" t="str">
        <f>'[1]СТАРТ+'!K46</f>
        <v>5331Д</v>
      </c>
      <c r="D325" s="53">
        <v>2.1</v>
      </c>
      <c r="E325" s="60">
        <v>5.5</v>
      </c>
      <c r="F325" s="54">
        <v>6</v>
      </c>
      <c r="G325" s="54">
        <v>5.5</v>
      </c>
      <c r="H325" s="54">
        <v>6</v>
      </c>
      <c r="I325" s="54">
        <v>6</v>
      </c>
      <c r="J325" s="54">
        <v>6</v>
      </c>
      <c r="K325" s="54">
        <v>7</v>
      </c>
      <c r="L325" s="55">
        <f>(SUM(E325:K325)-LARGE(E325:K325,1)-LARGE(E325:K325,2)-SMALL(E325:K325,1)-SMALL(E325:K325,2))</f>
        <v>18</v>
      </c>
      <c r="M325" s="56">
        <f>(SUM(E325:K325)-LARGE(E325:K325,1)-LARGE(E325:K325,2)-SMALL(E325:K325,1)-SMALL(E325:K325,2))*D325</f>
        <v>37.800000000000004</v>
      </c>
      <c r="N325" s="57">
        <f t="shared" si="50"/>
        <v>359.65000000000003</v>
      </c>
      <c r="O325" s="57">
        <f t="shared" si="50"/>
        <v>167.55</v>
      </c>
      <c r="P325" s="59"/>
    </row>
    <row r="326" spans="1:16" ht="15" outlineLevel="1">
      <c r="A326" s="52">
        <f t="shared" si="49"/>
        <v>25</v>
      </c>
      <c r="B326" s="52">
        <f t="shared" si="49"/>
        <v>4</v>
      </c>
      <c r="C326" s="61" t="s">
        <v>10</v>
      </c>
      <c r="D326" s="62">
        <v>9.5</v>
      </c>
      <c r="E326" s="63"/>
      <c r="F326" s="60"/>
      <c r="G326" s="60"/>
      <c r="H326" s="60"/>
      <c r="I326" s="60"/>
      <c r="J326" s="60"/>
      <c r="K326" s="60"/>
      <c r="L326" s="64" t="s">
        <v>11</v>
      </c>
      <c r="M326" s="65">
        <f>SUM(M321:M325)</f>
        <v>167.55</v>
      </c>
      <c r="N326" s="57">
        <f t="shared" si="50"/>
        <v>359.65000000000003</v>
      </c>
      <c r="O326" s="57">
        <f t="shared" si="50"/>
        <v>167.55</v>
      </c>
      <c r="P326" s="59"/>
    </row>
    <row r="327" spans="1:16" ht="12.75" outlineLevel="1">
      <c r="A327" s="52">
        <f t="shared" si="49"/>
        <v>25</v>
      </c>
      <c r="B327" s="52">
        <f t="shared" si="49"/>
        <v>4</v>
      </c>
      <c r="C327" s="66" t="str">
        <f>'[1]СТАРТ+'!C47</f>
        <v>107С</v>
      </c>
      <c r="D327" s="53">
        <v>2.8</v>
      </c>
      <c r="E327" s="60">
        <v>5</v>
      </c>
      <c r="F327" s="60">
        <v>4.5</v>
      </c>
      <c r="G327" s="60">
        <v>4</v>
      </c>
      <c r="H327" s="60">
        <v>4.5</v>
      </c>
      <c r="I327" s="60">
        <v>4.5</v>
      </c>
      <c r="J327" s="60">
        <v>4.5</v>
      </c>
      <c r="K327" s="60">
        <v>4.5</v>
      </c>
      <c r="L327" s="55">
        <f>(SUM(E327:K327)-LARGE(E327:K327,1)-LARGE(E327:K327,2)-SMALL(E327:K327,1)-SMALL(E327:K327,2))</f>
        <v>13.5</v>
      </c>
      <c r="M327" s="56">
        <f>(SUM(E327:K327)-LARGE(E327:K327,1)-LARGE(E327:K327,2)-SMALL(E327:K327,1)-SMALL(E327:K327,2))*D327</f>
        <v>37.8</v>
      </c>
      <c r="N327" s="57">
        <f t="shared" si="50"/>
        <v>359.65000000000003</v>
      </c>
      <c r="O327" s="57">
        <f t="shared" si="50"/>
        <v>167.55</v>
      </c>
      <c r="P327" s="59"/>
    </row>
    <row r="328" spans="1:16" ht="12.75" outlineLevel="1">
      <c r="A328" s="52">
        <f t="shared" si="49"/>
        <v>25</v>
      </c>
      <c r="B328" s="52">
        <f t="shared" si="49"/>
        <v>4</v>
      </c>
      <c r="C328" s="66" t="str">
        <f>'[1]СТАРТ+'!E47</f>
        <v>205В</v>
      </c>
      <c r="D328" s="53">
        <v>3</v>
      </c>
      <c r="E328" s="60">
        <v>2</v>
      </c>
      <c r="F328" s="60">
        <v>3</v>
      </c>
      <c r="G328" s="60">
        <v>3</v>
      </c>
      <c r="H328" s="60">
        <v>3</v>
      </c>
      <c r="I328" s="60">
        <v>2.5</v>
      </c>
      <c r="J328" s="60">
        <v>3</v>
      </c>
      <c r="K328" s="60">
        <v>2.5</v>
      </c>
      <c r="L328" s="55">
        <f>(SUM(E328:K328)-LARGE(E328:K328,1)-LARGE(E328:K328,2)-SMALL(E328:K328,1)-SMALL(E328:K328,2))</f>
        <v>8.5</v>
      </c>
      <c r="M328" s="56">
        <f>(SUM(E328:K328)-LARGE(E328:K328,1)-LARGE(E328:K328,2)-SMALL(E328:K328,1)-SMALL(E328:K328,2))*D328</f>
        <v>25.5</v>
      </c>
      <c r="N328" s="57">
        <f t="shared" si="50"/>
        <v>359.65000000000003</v>
      </c>
      <c r="O328" s="57">
        <f t="shared" si="50"/>
        <v>167.55</v>
      </c>
      <c r="P328" s="59"/>
    </row>
    <row r="329" spans="1:16" ht="12.75" outlineLevel="1">
      <c r="A329" s="52"/>
      <c r="B329" s="52"/>
      <c r="C329" s="66" t="str">
        <f>'[1]СТАРТ+'!G47</f>
        <v>305В</v>
      </c>
      <c r="D329" s="53">
        <v>3</v>
      </c>
      <c r="E329" s="60">
        <v>4.5</v>
      </c>
      <c r="F329" s="60">
        <v>4.5</v>
      </c>
      <c r="G329" s="60">
        <v>5.5</v>
      </c>
      <c r="H329" s="60">
        <v>5.5</v>
      </c>
      <c r="I329" s="60">
        <v>5</v>
      </c>
      <c r="J329" s="60">
        <v>5</v>
      </c>
      <c r="K329" s="60">
        <v>5</v>
      </c>
      <c r="L329" s="55">
        <f>(SUM(E329:K329)-LARGE(E329:K329,1)-LARGE(E329:K329,2)-SMALL(E329:K329,1)-SMALL(E329:K329,2))</f>
        <v>15</v>
      </c>
      <c r="M329" s="56">
        <f>(SUM(E329:K329)-LARGE(E329:K329,1)-LARGE(E329:K329,2)-SMALL(E329:K329,1)-SMALL(E329:K329,2))*D329</f>
        <v>45</v>
      </c>
      <c r="N329" s="57">
        <f t="shared" si="50"/>
        <v>359.65000000000003</v>
      </c>
      <c r="O329" s="57">
        <f t="shared" si="50"/>
        <v>167.55</v>
      </c>
      <c r="P329" s="59"/>
    </row>
    <row r="330" spans="1:16" ht="12.75" outlineLevel="1">
      <c r="A330" s="52"/>
      <c r="B330" s="52"/>
      <c r="C330" s="66" t="str">
        <f>'[1]СТАРТ+'!I47</f>
        <v>5335Д</v>
      </c>
      <c r="D330" s="53">
        <v>2.9</v>
      </c>
      <c r="E330" s="60">
        <v>6</v>
      </c>
      <c r="F330" s="60">
        <v>5</v>
      </c>
      <c r="G330" s="60">
        <v>5.5</v>
      </c>
      <c r="H330" s="60">
        <v>5.5</v>
      </c>
      <c r="I330" s="60">
        <v>5.5</v>
      </c>
      <c r="J330" s="60">
        <v>6</v>
      </c>
      <c r="K330" s="60">
        <v>6</v>
      </c>
      <c r="L330" s="55">
        <f>(SUM(E330:K330)-LARGE(E330:K330,1)-LARGE(E330:K330,2)-SMALL(E330:K330,1)-SMALL(E330:K330,2))</f>
        <v>17</v>
      </c>
      <c r="M330" s="56">
        <f>(SUM(E330:K330)-LARGE(E330:K330,1)-LARGE(E330:K330,2)-SMALL(E330:K330,1)-SMALL(E330:K330,2))*D330</f>
        <v>49.3</v>
      </c>
      <c r="N330" s="57">
        <f t="shared" si="50"/>
        <v>359.65000000000003</v>
      </c>
      <c r="O330" s="57">
        <f t="shared" si="50"/>
        <v>167.55</v>
      </c>
      <c r="P330" s="59"/>
    </row>
    <row r="331" spans="1:16" ht="12.75" outlineLevel="1">
      <c r="A331" s="52">
        <f>A328</f>
        <v>25</v>
      </c>
      <c r="B331" s="52">
        <f>B328</f>
        <v>4</v>
      </c>
      <c r="C331" s="66" t="str">
        <f>'[1]СТАРТ+'!K47</f>
        <v>405В</v>
      </c>
      <c r="D331" s="53">
        <v>3</v>
      </c>
      <c r="E331" s="60">
        <v>3.5</v>
      </c>
      <c r="F331" s="60">
        <v>4</v>
      </c>
      <c r="G331" s="60">
        <v>3.5</v>
      </c>
      <c r="H331" s="60">
        <v>4</v>
      </c>
      <c r="I331" s="60">
        <v>3.5</v>
      </c>
      <c r="J331" s="60">
        <v>4</v>
      </c>
      <c r="K331" s="60">
        <v>4</v>
      </c>
      <c r="L331" s="55">
        <f>(SUM(E331:K331)-LARGE(E331:K331,1)-LARGE(E331:K331,2)-SMALL(E331:K331,1)-SMALL(E331:K331,2))</f>
        <v>11.5</v>
      </c>
      <c r="M331" s="56">
        <f>(SUM(E331:K331)-LARGE(E331:K331,1)-LARGE(E331:K331,2)-SMALL(E331:K331,1)-SMALL(E331:K331,2))*D331</f>
        <v>34.5</v>
      </c>
      <c r="N331" s="57">
        <f t="shared" si="50"/>
        <v>359.65000000000003</v>
      </c>
      <c r="O331" s="57">
        <f t="shared" si="50"/>
        <v>167.55</v>
      </c>
      <c r="P331" s="59"/>
    </row>
    <row r="332" spans="1:16" ht="15" outlineLevel="1">
      <c r="A332" s="52">
        <f>A331</f>
        <v>25</v>
      </c>
      <c r="B332" s="52">
        <f>B331</f>
        <v>4</v>
      </c>
      <c r="C332" s="67" t="s">
        <v>12</v>
      </c>
      <c r="D332" s="62">
        <v>14.7</v>
      </c>
      <c r="E332" s="68"/>
      <c r="F332" s="68"/>
      <c r="G332" s="68"/>
      <c r="H332" s="69"/>
      <c r="I332" s="60"/>
      <c r="J332" s="60"/>
      <c r="K332" s="60"/>
      <c r="L332" s="64" t="s">
        <v>13</v>
      </c>
      <c r="M332" s="70">
        <f>SUM(M327:M331)</f>
        <v>192.1</v>
      </c>
      <c r="N332" s="57">
        <f t="shared" si="50"/>
        <v>359.65000000000003</v>
      </c>
      <c r="O332" s="57">
        <f t="shared" si="50"/>
        <v>167.55</v>
      </c>
      <c r="P332" s="59"/>
    </row>
    <row r="333" spans="1:16" s="51" customFormat="1" ht="15">
      <c r="A333" s="44">
        <v>26</v>
      </c>
      <c r="B333" s="45">
        <f>'[1]СТАРТ+'!B84</f>
        <v>7</v>
      </c>
      <c r="C333" s="46" t="str">
        <f>'[1]СТАРТ+'!C84</f>
        <v>МЯЛИН ИГОРЬ</v>
      </c>
      <c r="D333" s="47"/>
      <c r="E333" s="46"/>
      <c r="F333" s="46"/>
      <c r="G333" s="46">
        <f>'[1]СТАРТ+'!F84</f>
        <v>1996</v>
      </c>
      <c r="H333" s="46" t="str">
        <f>'[1]СТАРТ+'!G84</f>
        <v>МС</v>
      </c>
      <c r="I333" s="46" t="str">
        <f>'[1]СТАРТ+'!H84</f>
        <v>ПЕНЗА, ПОСДЮСШОР ЦСКА</v>
      </c>
      <c r="J333" s="46"/>
      <c r="K333" s="46"/>
      <c r="L333" s="48"/>
      <c r="M333" s="44"/>
      <c r="N333" s="49">
        <f>SUM(M339+M340+M341+M342+M343+M344)</f>
        <v>0</v>
      </c>
      <c r="O333" s="49">
        <f>M339</f>
        <v>0</v>
      </c>
      <c r="P333" s="50" t="str">
        <f>'[1]СТАРТ+'!M84</f>
        <v>ЛУКАШ Т.Г., НИКУЛИН А.В., КУЛЕМИН О.В.</v>
      </c>
    </row>
    <row r="334" spans="1:16" ht="12.75" hidden="1" outlineLevel="1">
      <c r="A334" s="52">
        <f aca="true" t="shared" si="51" ref="A334:B341">A333</f>
        <v>26</v>
      </c>
      <c r="B334" s="52">
        <f t="shared" si="51"/>
        <v>7</v>
      </c>
      <c r="C334" s="44" t="str">
        <f>'[1]СТАРТ+'!C85</f>
        <v>103В</v>
      </c>
      <c r="D334" s="53">
        <v>1.6</v>
      </c>
      <c r="E334" s="54">
        <v>0</v>
      </c>
      <c r="F334" s="54">
        <v>0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5">
        <f>(SUM(E334:K334)-LARGE(E334:K334,1)-LARGE(E334:K334,2)-SMALL(E334:K334,1)-SMALL(E334:K334,2))</f>
        <v>0</v>
      </c>
      <c r="M334" s="56">
        <f>(SUM(E334:K334)-LARGE(E334:K334,1)-LARGE(E334:K334,2)-SMALL(E334:K334,1)-SMALL(E334:K334,2))*D334</f>
        <v>0</v>
      </c>
      <c r="N334" s="57">
        <f aca="true" t="shared" si="52" ref="N334:O345">N333</f>
        <v>0</v>
      </c>
      <c r="O334" s="57">
        <f t="shared" si="52"/>
        <v>0</v>
      </c>
      <c r="P334" s="58"/>
    </row>
    <row r="335" spans="1:16" ht="12.75" hidden="1" outlineLevel="1">
      <c r="A335" s="52">
        <f t="shared" si="51"/>
        <v>26</v>
      </c>
      <c r="B335" s="52">
        <f t="shared" si="51"/>
        <v>7</v>
      </c>
      <c r="C335" s="44" t="str">
        <f>'[1]СТАРТ+'!E85</f>
        <v>403В</v>
      </c>
      <c r="D335" s="53">
        <v>2.1</v>
      </c>
      <c r="E335" s="54">
        <v>0</v>
      </c>
      <c r="F335" s="54">
        <v>0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5">
        <f>(SUM(E335:K335)-LARGE(E335:K335,1)-LARGE(E335:K335,2)-SMALL(E335:K335,1)-SMALL(E335:K335,2))</f>
        <v>0</v>
      </c>
      <c r="M335" s="56">
        <f>(SUM(E335:K335)-LARGE(E335:K335,1)-LARGE(E335:K335,2)-SMALL(E335:K335,1)-SMALL(E335:K335,2))*D335</f>
        <v>0</v>
      </c>
      <c r="N335" s="57">
        <f t="shared" si="52"/>
        <v>0</v>
      </c>
      <c r="O335" s="57">
        <f t="shared" si="52"/>
        <v>0</v>
      </c>
      <c r="P335" s="58"/>
    </row>
    <row r="336" spans="1:16" ht="12.75" hidden="1" outlineLevel="1">
      <c r="A336" s="52">
        <f t="shared" si="51"/>
        <v>26</v>
      </c>
      <c r="B336" s="52">
        <f t="shared" si="51"/>
        <v>7</v>
      </c>
      <c r="C336" s="44" t="str">
        <f>'[1]СТАРТ+'!G85</f>
        <v>201В</v>
      </c>
      <c r="D336" s="53">
        <v>1.8</v>
      </c>
      <c r="E336" s="54">
        <v>0</v>
      </c>
      <c r="F336" s="54">
        <v>0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5">
        <f>(SUM(E336:K336)-LARGE(E336:K336,1)-LARGE(E336:K336,2)-SMALL(E336:K336,1)-SMALL(E336:K336,2))</f>
        <v>0</v>
      </c>
      <c r="M336" s="56">
        <f>(SUM(E336:K336)-LARGE(E336:K336,1)-LARGE(E336:K336,2)-SMALL(E336:K336,1)-SMALL(E336:K336,2))*D336</f>
        <v>0</v>
      </c>
      <c r="N336" s="57">
        <f t="shared" si="52"/>
        <v>0</v>
      </c>
      <c r="O336" s="57">
        <f t="shared" si="52"/>
        <v>0</v>
      </c>
      <c r="P336" s="59"/>
    </row>
    <row r="337" spans="1:16" ht="12.75" hidden="1" outlineLevel="1">
      <c r="A337" s="52">
        <f t="shared" si="51"/>
        <v>26</v>
      </c>
      <c r="B337" s="52">
        <f t="shared" si="51"/>
        <v>7</v>
      </c>
      <c r="C337" s="44" t="str">
        <f>'[1]СТАРТ+'!I85</f>
        <v>301В</v>
      </c>
      <c r="D337" s="53">
        <v>1.9</v>
      </c>
      <c r="E337" s="60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5">
        <f>(SUM(E337:K337)-LARGE(E337:K337,1)-LARGE(E337:K337,2)-SMALL(E337:K337,1)-SMALL(E337:K337,2))</f>
        <v>0</v>
      </c>
      <c r="M337" s="56">
        <f>(SUM(E337:K337)-LARGE(E337:K337,1)-LARGE(E337:K337,2)-SMALL(E337:K337,1)-SMALL(E337:K337,2))*D337</f>
        <v>0</v>
      </c>
      <c r="N337" s="57">
        <f t="shared" si="52"/>
        <v>0</v>
      </c>
      <c r="O337" s="57">
        <f t="shared" si="52"/>
        <v>0</v>
      </c>
      <c r="P337" s="59"/>
    </row>
    <row r="338" spans="1:16" ht="12.75" hidden="1" outlineLevel="1">
      <c r="A338" s="52">
        <f t="shared" si="51"/>
        <v>26</v>
      </c>
      <c r="B338" s="52">
        <f t="shared" si="51"/>
        <v>7</v>
      </c>
      <c r="C338" s="44" t="str">
        <f>'[1]СТАРТ+'!K85</f>
        <v>5331Д</v>
      </c>
      <c r="D338" s="53">
        <v>2.1</v>
      </c>
      <c r="E338" s="60">
        <v>0</v>
      </c>
      <c r="F338" s="54">
        <v>0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5">
        <f>(SUM(E338:K338)-LARGE(E338:K338,1)-LARGE(E338:K338,2)-SMALL(E338:K338,1)-SMALL(E338:K338,2))</f>
        <v>0</v>
      </c>
      <c r="M338" s="56">
        <f>(SUM(E338:K338)-LARGE(E338:K338,1)-LARGE(E338:K338,2)-SMALL(E338:K338,1)-SMALL(E338:K338,2))*D338</f>
        <v>0</v>
      </c>
      <c r="N338" s="57">
        <f t="shared" si="52"/>
        <v>0</v>
      </c>
      <c r="O338" s="57">
        <f t="shared" si="52"/>
        <v>0</v>
      </c>
      <c r="P338" s="59"/>
    </row>
    <row r="339" spans="1:16" ht="15" hidden="1" outlineLevel="1">
      <c r="A339" s="52">
        <f t="shared" si="51"/>
        <v>26</v>
      </c>
      <c r="B339" s="52">
        <f t="shared" si="51"/>
        <v>7</v>
      </c>
      <c r="C339" s="61" t="s">
        <v>10</v>
      </c>
      <c r="D339" s="62">
        <v>9.5</v>
      </c>
      <c r="E339" s="63"/>
      <c r="F339" s="60"/>
      <c r="G339" s="60"/>
      <c r="H339" s="60"/>
      <c r="I339" s="60"/>
      <c r="J339" s="60"/>
      <c r="K339" s="60"/>
      <c r="L339" s="64" t="s">
        <v>11</v>
      </c>
      <c r="M339" s="65">
        <f>SUM(M334:M338)</f>
        <v>0</v>
      </c>
      <c r="N339" s="57">
        <f t="shared" si="52"/>
        <v>0</v>
      </c>
      <c r="O339" s="57">
        <f t="shared" si="52"/>
        <v>0</v>
      </c>
      <c r="P339" s="59"/>
    </row>
    <row r="340" spans="1:16" ht="12.75" hidden="1" outlineLevel="1">
      <c r="A340" s="52">
        <f t="shared" si="51"/>
        <v>26</v>
      </c>
      <c r="B340" s="52">
        <f t="shared" si="51"/>
        <v>7</v>
      </c>
      <c r="C340" s="66" t="str">
        <f>'[1]СТАРТ+'!C86</f>
        <v>405В</v>
      </c>
      <c r="D340" s="53">
        <v>3</v>
      </c>
      <c r="E340" s="60">
        <v>0</v>
      </c>
      <c r="F340" s="60">
        <v>0</v>
      </c>
      <c r="G340" s="60">
        <v>0</v>
      </c>
      <c r="H340" s="60">
        <v>0</v>
      </c>
      <c r="I340" s="60">
        <v>0</v>
      </c>
      <c r="J340" s="60">
        <v>0</v>
      </c>
      <c r="K340" s="60">
        <v>0</v>
      </c>
      <c r="L340" s="55">
        <f>(SUM(E340:K340)-LARGE(E340:K340,1)-LARGE(E340:K340,2)-SMALL(E340:K340,1)-SMALL(E340:K340,2))</f>
        <v>0</v>
      </c>
      <c r="M340" s="56">
        <f>(SUM(E340:K340)-LARGE(E340:K340,1)-LARGE(E340:K340,2)-SMALL(E340:K340,1)-SMALL(E340:K340,2))*D340</f>
        <v>0</v>
      </c>
      <c r="N340" s="57">
        <f t="shared" si="52"/>
        <v>0</v>
      </c>
      <c r="O340" s="57">
        <f t="shared" si="52"/>
        <v>0</v>
      </c>
      <c r="P340" s="59"/>
    </row>
    <row r="341" spans="1:16" ht="12.75" hidden="1" outlineLevel="1">
      <c r="A341" s="52">
        <f t="shared" si="51"/>
        <v>26</v>
      </c>
      <c r="B341" s="52">
        <f t="shared" si="51"/>
        <v>7</v>
      </c>
      <c r="C341" s="66" t="str">
        <f>'[1]СТАРТ+'!E86</f>
        <v>107В</v>
      </c>
      <c r="D341" s="53">
        <v>3.1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55">
        <f>(SUM(E341:K341)-LARGE(E341:K341,1)-LARGE(E341:K341,2)-SMALL(E341:K341,1)-SMALL(E341:K341,2))</f>
        <v>0</v>
      </c>
      <c r="M341" s="56">
        <f>(SUM(E341:K341)-LARGE(E341:K341,1)-LARGE(E341:K341,2)-SMALL(E341:K341,1)-SMALL(E341:K341,2))*D341</f>
        <v>0</v>
      </c>
      <c r="N341" s="57">
        <f t="shared" si="52"/>
        <v>0</v>
      </c>
      <c r="O341" s="57">
        <f t="shared" si="52"/>
        <v>0</v>
      </c>
      <c r="P341" s="59"/>
    </row>
    <row r="342" spans="1:16" ht="12.75" hidden="1" outlineLevel="1">
      <c r="A342" s="52"/>
      <c r="B342" s="52"/>
      <c r="C342" s="66" t="str">
        <f>'[1]СТАРТ+'!G86</f>
        <v>205В</v>
      </c>
      <c r="D342" s="53">
        <v>3</v>
      </c>
      <c r="E342" s="60">
        <v>0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55">
        <f>(SUM(E342:K342)-LARGE(E342:K342,1)-LARGE(E342:K342,2)-SMALL(E342:K342,1)-SMALL(E342:K342,2))</f>
        <v>0</v>
      </c>
      <c r="M342" s="56">
        <f>(SUM(E342:K342)-LARGE(E342:K342,1)-LARGE(E342:K342,2)-SMALL(E342:K342,1)-SMALL(E342:K342,2))*D342</f>
        <v>0</v>
      </c>
      <c r="N342" s="57">
        <f t="shared" si="52"/>
        <v>0</v>
      </c>
      <c r="O342" s="57">
        <f t="shared" si="52"/>
        <v>0</v>
      </c>
      <c r="P342" s="59"/>
    </row>
    <row r="343" spans="1:16" ht="12.75" hidden="1" outlineLevel="1">
      <c r="A343" s="52"/>
      <c r="B343" s="52"/>
      <c r="C343" s="66" t="str">
        <f>'[1]СТАРТ+'!I86</f>
        <v>305В</v>
      </c>
      <c r="D343" s="53">
        <v>3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55">
        <f>(SUM(E343:K343)-LARGE(E343:K343,1)-LARGE(E343:K343,2)-SMALL(E343:K343,1)-SMALL(E343:K343,2))</f>
        <v>0</v>
      </c>
      <c r="M343" s="56">
        <f>(SUM(E343:K343)-LARGE(E343:K343,1)-LARGE(E343:K343,2)-SMALL(E343:K343,1)-SMALL(E343:K343,2))*D343</f>
        <v>0</v>
      </c>
      <c r="N343" s="57">
        <f t="shared" si="52"/>
        <v>0</v>
      </c>
      <c r="O343" s="57">
        <f t="shared" si="52"/>
        <v>0</v>
      </c>
      <c r="P343" s="59"/>
    </row>
    <row r="344" spans="1:16" ht="12.75" hidden="1" outlineLevel="1">
      <c r="A344" s="52">
        <f>A341</f>
        <v>26</v>
      </c>
      <c r="B344" s="52">
        <f>B341</f>
        <v>7</v>
      </c>
      <c r="C344" s="66" t="str">
        <f>'[1]СТАРТ+'!K86</f>
        <v>5337Д</v>
      </c>
      <c r="D344" s="53">
        <v>3.5</v>
      </c>
      <c r="E344" s="60">
        <v>0</v>
      </c>
      <c r="F344" s="60">
        <v>0</v>
      </c>
      <c r="G344" s="60">
        <v>0</v>
      </c>
      <c r="H344" s="60">
        <v>0</v>
      </c>
      <c r="I344" s="60">
        <v>0</v>
      </c>
      <c r="J344" s="60">
        <v>0</v>
      </c>
      <c r="K344" s="60">
        <v>0</v>
      </c>
      <c r="L344" s="55">
        <f>(SUM(E344:K344)-LARGE(E344:K344,1)-LARGE(E344:K344,2)-SMALL(E344:K344,1)-SMALL(E344:K344,2))</f>
        <v>0</v>
      </c>
      <c r="M344" s="56">
        <f>(SUM(E344:K344)-LARGE(E344:K344,1)-LARGE(E344:K344,2)-SMALL(E344:K344,1)-SMALL(E344:K344,2))*D344</f>
        <v>0</v>
      </c>
      <c r="N344" s="57">
        <f t="shared" si="52"/>
        <v>0</v>
      </c>
      <c r="O344" s="57">
        <f t="shared" si="52"/>
        <v>0</v>
      </c>
      <c r="P344" s="59"/>
    </row>
    <row r="345" spans="1:16" ht="15" hidden="1" outlineLevel="1">
      <c r="A345" s="52">
        <f>A344</f>
        <v>26</v>
      </c>
      <c r="B345" s="52">
        <f>B344</f>
        <v>7</v>
      </c>
      <c r="C345" s="67" t="s">
        <v>12</v>
      </c>
      <c r="D345" s="62">
        <v>15.6</v>
      </c>
      <c r="E345" s="68"/>
      <c r="F345" s="68"/>
      <c r="G345" s="68"/>
      <c r="H345" s="69"/>
      <c r="I345" s="60"/>
      <c r="J345" s="60"/>
      <c r="K345" s="60"/>
      <c r="L345" s="64" t="s">
        <v>13</v>
      </c>
      <c r="M345" s="70">
        <f>SUM(M340:M344)</f>
        <v>0</v>
      </c>
      <c r="N345" s="57">
        <f t="shared" si="52"/>
        <v>0</v>
      </c>
      <c r="O345" s="57">
        <f t="shared" si="52"/>
        <v>0</v>
      </c>
      <c r="P345" s="59"/>
    </row>
    <row r="346" ht="14.25" collapsed="1"/>
  </sheetData>
  <mergeCells count="1">
    <mergeCell ref="E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A59">
      <selection activeCell="P26" sqref="P26"/>
    </sheetView>
  </sheetViews>
  <sheetFormatPr defaultColWidth="8.00390625" defaultRowHeight="12.75" outlineLevelRow="1"/>
  <cols>
    <col min="1" max="1" width="6.25390625" style="72" customWidth="1"/>
    <col min="2" max="2" width="9.00390625" style="73" customWidth="1"/>
    <col min="3" max="3" width="5.625" style="74" customWidth="1"/>
    <col min="4" max="6" width="4.75390625" style="9" customWidth="1"/>
    <col min="7" max="8" width="4.75390625" style="75" customWidth="1"/>
    <col min="9" max="10" width="4.75390625" style="9" customWidth="1"/>
    <col min="11" max="11" width="6.625" style="76" customWidth="1"/>
    <col min="12" max="12" width="9.125" style="9" customWidth="1"/>
    <col min="13" max="13" width="10.375" style="77" customWidth="1"/>
    <col min="14" max="14" width="7.875" style="78" customWidth="1"/>
    <col min="15" max="15" width="10.125" style="78" customWidth="1"/>
    <col min="16" max="16" width="11.00390625" style="79" customWidth="1"/>
    <col min="17" max="18" width="8.00390625" style="9" customWidth="1"/>
    <col min="19" max="19" width="3.375" style="9" customWidth="1"/>
    <col min="20" max="16384" width="8.00390625" style="9" customWidth="1"/>
  </cols>
  <sheetData>
    <row r="1" spans="1:16" ht="15">
      <c r="A1" s="1"/>
      <c r="B1" s="2"/>
      <c r="C1" s="3"/>
      <c r="D1" s="2"/>
      <c r="E1" s="2"/>
      <c r="F1" s="2"/>
      <c r="G1" s="4"/>
      <c r="H1" s="5"/>
      <c r="I1" s="4"/>
      <c r="J1" s="4"/>
      <c r="K1" s="6"/>
      <c r="L1" s="4"/>
      <c r="M1" s="7"/>
      <c r="N1" s="8"/>
      <c r="O1" s="8"/>
      <c r="P1" s="4"/>
    </row>
    <row r="2" spans="1:16" ht="15">
      <c r="A2"/>
      <c r="B2" s="10" t="s">
        <v>22</v>
      </c>
      <c r="C2" s="11"/>
      <c r="D2"/>
      <c r="E2"/>
      <c r="F2"/>
      <c r="G2"/>
      <c r="H2"/>
      <c r="I2"/>
      <c r="J2"/>
      <c r="K2" s="6"/>
      <c r="L2" s="4"/>
      <c r="M2" s="7"/>
      <c r="N2" s="8"/>
      <c r="O2" s="8"/>
      <c r="P2" s="4"/>
    </row>
    <row r="3" spans="1:16" ht="15">
      <c r="A3" s="12"/>
      <c r="B3" s="10" t="str">
        <f>'[1]СТАРТ+ ФИН'!C4</f>
        <v>ТРАМПЛИН  3 МЕТРА, ЮНИОРЫ, ГРУППА "А"</v>
      </c>
      <c r="C3" s="13"/>
      <c r="D3" s="14"/>
      <c r="E3" s="14"/>
      <c r="F3" s="14"/>
      <c r="G3" s="14"/>
      <c r="H3" s="14"/>
      <c r="I3" s="14"/>
      <c r="J3" s="4"/>
      <c r="K3" s="6"/>
      <c r="L3" s="4"/>
      <c r="M3" s="7"/>
      <c r="N3" s="8"/>
      <c r="O3" s="8"/>
      <c r="P3" s="4"/>
    </row>
    <row r="4" spans="1:16" ht="15">
      <c r="A4" s="12"/>
      <c r="B4" s="2"/>
      <c r="C4" s="3"/>
      <c r="D4" s="15"/>
      <c r="E4" s="15"/>
      <c r="F4" s="15"/>
      <c r="G4" s="15"/>
      <c r="H4" s="15"/>
      <c r="I4" s="4"/>
      <c r="J4" s="4"/>
      <c r="K4" s="6"/>
      <c r="L4" s="4"/>
      <c r="M4" s="7"/>
      <c r="N4" s="8"/>
      <c r="O4" s="8"/>
      <c r="P4" s="4"/>
    </row>
    <row r="5" spans="1:16" ht="12.75" customHeight="1">
      <c r="A5" s="16"/>
      <c r="B5" s="17"/>
      <c r="C5" s="18"/>
      <c r="D5" s="19" t="s">
        <v>1</v>
      </c>
      <c r="E5" s="19"/>
      <c r="F5" s="19"/>
      <c r="G5" s="20"/>
      <c r="H5" s="20"/>
      <c r="I5" s="20"/>
      <c r="J5" s="20"/>
      <c r="K5" s="21"/>
      <c r="L5" s="22"/>
      <c r="M5" s="24"/>
      <c r="N5" s="24" t="s">
        <v>2</v>
      </c>
      <c r="O5" s="24" t="s">
        <v>23</v>
      </c>
      <c r="P5" s="25"/>
    </row>
    <row r="6" spans="1:16" ht="13.5" thickBot="1">
      <c r="A6" s="26" t="s">
        <v>3</v>
      </c>
      <c r="B6" s="27" t="s">
        <v>5</v>
      </c>
      <c r="C6" s="28" t="s">
        <v>6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30"/>
      <c r="L6" s="31"/>
      <c r="M6" s="33" t="s">
        <v>7</v>
      </c>
      <c r="N6" s="33" t="s">
        <v>8</v>
      </c>
      <c r="O6" s="33" t="s">
        <v>7</v>
      </c>
      <c r="P6" s="34" t="s">
        <v>9</v>
      </c>
    </row>
    <row r="7" spans="1:16" ht="12.75">
      <c r="A7" s="35">
        <v>99</v>
      </c>
      <c r="B7" s="36"/>
      <c r="C7" s="37"/>
      <c r="D7" s="38"/>
      <c r="E7" s="38"/>
      <c r="F7" s="38"/>
      <c r="G7" s="38"/>
      <c r="H7" s="38"/>
      <c r="I7" s="38"/>
      <c r="J7" s="38"/>
      <c r="K7" s="39"/>
      <c r="L7" s="40"/>
      <c r="M7" s="41">
        <v>9999</v>
      </c>
      <c r="N7" s="42"/>
      <c r="O7" s="42">
        <v>9999</v>
      </c>
      <c r="P7" s="43"/>
    </row>
    <row r="8" spans="1:16" s="51" customFormat="1" ht="15">
      <c r="A8" s="44">
        <v>1</v>
      </c>
      <c r="B8" s="46" t="str">
        <f>'[1]СТАРТ+ ФИН'!C76</f>
        <v>МОЛЧАНОВ ИЛЬЯ</v>
      </c>
      <c r="C8" s="47"/>
      <c r="D8" s="46"/>
      <c r="E8" s="46"/>
      <c r="F8" s="46">
        <f>'[1]СТАРТ+ ФИН'!F76</f>
        <v>1997</v>
      </c>
      <c r="G8" s="46" t="str">
        <f>'[1]СТАРТ+ ФИН'!G76</f>
        <v>МС</v>
      </c>
      <c r="H8" s="46" t="str">
        <f>'[1]СТАРТ+ ФИН'!H76</f>
        <v>МОСКВА-1, ЮНОСТЬ МОСКВЫ</v>
      </c>
      <c r="I8" s="46"/>
      <c r="J8" s="46"/>
      <c r="K8" s="48"/>
      <c r="L8" s="44"/>
      <c r="M8" s="49">
        <f>L14</f>
        <v>356.75</v>
      </c>
      <c r="N8" s="49">
        <v>208.35</v>
      </c>
      <c r="O8" s="49">
        <v>565.1</v>
      </c>
      <c r="P8" s="50" t="str">
        <f>'[1]СТАРТ+ ФИН'!M76</f>
        <v>НИКОЛАЕВА М.А., СОКОЛОВА Н.Ю.</v>
      </c>
    </row>
    <row r="9" spans="1:16" ht="12.75" outlineLevel="1">
      <c r="A9" s="52"/>
      <c r="B9" s="44" t="str">
        <f>'[1]СТАРТ+ ФИН'!C77</f>
        <v>107В</v>
      </c>
      <c r="C9" s="53">
        <v>3.1</v>
      </c>
      <c r="D9" s="54">
        <v>8</v>
      </c>
      <c r="E9" s="54">
        <v>8</v>
      </c>
      <c r="F9" s="54">
        <v>8</v>
      </c>
      <c r="G9" s="54">
        <v>8</v>
      </c>
      <c r="H9" s="54">
        <v>8</v>
      </c>
      <c r="I9" s="54">
        <v>8</v>
      </c>
      <c r="J9" s="54">
        <v>7.5</v>
      </c>
      <c r="K9" s="55">
        <f>(SUM(D9:J9)-LARGE(D9:J9,1)-LARGE(D9:J9,2)-SMALL(D9:J9,1)-SMALL(D9:J9,2))</f>
        <v>24</v>
      </c>
      <c r="L9" s="56">
        <f>(SUM(D9:J9)-LARGE(D9:J9,1)-LARGE(D9:J9,2)-SMALL(D9:J9,1)-SMALL(D9:J9,2))*C9</f>
        <v>74.4</v>
      </c>
      <c r="M9" s="57"/>
      <c r="N9" s="57"/>
      <c r="O9" s="57">
        <v>565.1</v>
      </c>
      <c r="P9" s="58"/>
    </row>
    <row r="10" spans="1:16" ht="12.75" outlineLevel="1">
      <c r="A10" s="52"/>
      <c r="B10" s="44" t="str">
        <f>'[1]СТАРТ+ ФИН'!E77</f>
        <v>307С</v>
      </c>
      <c r="C10" s="53">
        <v>3.5</v>
      </c>
      <c r="D10" s="54">
        <v>5.5</v>
      </c>
      <c r="E10" s="54">
        <v>6.5</v>
      </c>
      <c r="F10" s="54">
        <v>6</v>
      </c>
      <c r="G10" s="54">
        <v>6.5</v>
      </c>
      <c r="H10" s="54">
        <v>7</v>
      </c>
      <c r="I10" s="54">
        <v>6.5</v>
      </c>
      <c r="J10" s="54">
        <v>6.5</v>
      </c>
      <c r="K10" s="55">
        <f>(SUM(D10:J10)-LARGE(D10:J10,1)-LARGE(D10:J10,2)-SMALL(D10:J10,1)-SMALL(D10:J10,2))</f>
        <v>19.5</v>
      </c>
      <c r="L10" s="56">
        <f>(SUM(D10:J10)-LARGE(D10:J10,1)-LARGE(D10:J10,2)-SMALL(D10:J10,1)-SMALL(D10:J10,2))*C10</f>
        <v>68.25</v>
      </c>
      <c r="M10" s="57"/>
      <c r="N10" s="57"/>
      <c r="O10" s="57">
        <v>565.1</v>
      </c>
      <c r="P10" s="58"/>
    </row>
    <row r="11" spans="1:16" ht="12.75" outlineLevel="1">
      <c r="A11" s="52"/>
      <c r="B11" s="44" t="str">
        <f>'[1]СТАРТ+ ФИН'!G77</f>
        <v>405В</v>
      </c>
      <c r="C11" s="53">
        <v>3</v>
      </c>
      <c r="D11" s="54">
        <v>7.5</v>
      </c>
      <c r="E11" s="54">
        <v>7.5</v>
      </c>
      <c r="F11" s="54">
        <v>7.5</v>
      </c>
      <c r="G11" s="54">
        <v>7.5</v>
      </c>
      <c r="H11" s="54">
        <v>7</v>
      </c>
      <c r="I11" s="54">
        <v>7</v>
      </c>
      <c r="J11" s="54">
        <v>7.5</v>
      </c>
      <c r="K11" s="55">
        <f>(SUM(D11:J11)-LARGE(D11:J11,1)-LARGE(D11:J11,2)-SMALL(D11:J11,1)-SMALL(D11:J11,2))</f>
        <v>22.5</v>
      </c>
      <c r="L11" s="56">
        <f>(SUM(D11:J11)-LARGE(D11:J11,1)-LARGE(D11:J11,2)-SMALL(D11:J11,1)-SMALL(D11:J11,2))*C11</f>
        <v>67.5</v>
      </c>
      <c r="M11" s="57"/>
      <c r="N11" s="57"/>
      <c r="O11" s="57">
        <v>565.1</v>
      </c>
      <c r="P11" s="59"/>
    </row>
    <row r="12" spans="1:16" ht="12.75" outlineLevel="1">
      <c r="A12" s="52"/>
      <c r="B12" s="44" t="str">
        <f>'[1]СТАРТ+ ФИН'!I77</f>
        <v>205В</v>
      </c>
      <c r="C12" s="53">
        <v>3</v>
      </c>
      <c r="D12" s="54">
        <v>8</v>
      </c>
      <c r="E12" s="54">
        <v>8</v>
      </c>
      <c r="F12" s="54">
        <v>8.5</v>
      </c>
      <c r="G12" s="54">
        <v>9</v>
      </c>
      <c r="H12" s="54">
        <v>8.5</v>
      </c>
      <c r="I12" s="54">
        <v>8</v>
      </c>
      <c r="J12" s="54">
        <v>8</v>
      </c>
      <c r="K12" s="55">
        <f>(SUM(D12:J12)-LARGE(D12:J12,1)-LARGE(D12:J12,2)-SMALL(D12:J12,1)-SMALL(D12:J12,2))</f>
        <v>24.5</v>
      </c>
      <c r="L12" s="56">
        <f>(SUM(D12:J12)-LARGE(D12:J12,1)-LARGE(D12:J12,2)-SMALL(D12:J12,1)-SMALL(D12:J12,2))*C12</f>
        <v>73.5</v>
      </c>
      <c r="M12" s="57"/>
      <c r="N12" s="57"/>
      <c r="O12" s="57">
        <v>565.1</v>
      </c>
      <c r="P12" s="59"/>
    </row>
    <row r="13" spans="1:16" ht="12.75" outlineLevel="1">
      <c r="A13" s="52"/>
      <c r="B13" s="44" t="str">
        <f>'[1]СТАРТ+ ФИН'!K77</f>
        <v>5154В</v>
      </c>
      <c r="C13" s="53">
        <v>3.4</v>
      </c>
      <c r="D13" s="54">
        <v>7.5</v>
      </c>
      <c r="E13" s="54">
        <v>7</v>
      </c>
      <c r="F13" s="54">
        <v>7</v>
      </c>
      <c r="G13" s="54">
        <v>7.5</v>
      </c>
      <c r="H13" s="54">
        <v>7</v>
      </c>
      <c r="I13" s="54">
        <v>7.5</v>
      </c>
      <c r="J13" s="54">
        <v>7</v>
      </c>
      <c r="K13" s="55">
        <f>(SUM(D13:J13)-LARGE(D13:J13,1)-LARGE(D13:J13,2)-SMALL(D13:J13,1)-SMALL(D13:J13,2))</f>
        <v>21.5</v>
      </c>
      <c r="L13" s="56">
        <f>(SUM(D13:J13)-LARGE(D13:J13,1)-LARGE(D13:J13,2)-SMALL(D13:J13,1)-SMALL(D13:J13,2))*C13</f>
        <v>73.1</v>
      </c>
      <c r="M13" s="57"/>
      <c r="N13" s="57"/>
      <c r="O13" s="57">
        <v>565.1</v>
      </c>
      <c r="P13" s="59"/>
    </row>
    <row r="14" spans="1:16" ht="15" outlineLevel="1">
      <c r="A14" s="52"/>
      <c r="B14" s="61" t="s">
        <v>10</v>
      </c>
      <c r="C14" s="62">
        <v>16</v>
      </c>
      <c r="D14" s="63"/>
      <c r="E14" s="60"/>
      <c r="F14" s="60"/>
      <c r="G14" s="60"/>
      <c r="H14" s="60"/>
      <c r="I14" s="60"/>
      <c r="J14" s="60"/>
      <c r="K14" s="64" t="s">
        <v>11</v>
      </c>
      <c r="L14" s="65">
        <f>SUM(L9:L13)</f>
        <v>356.75</v>
      </c>
      <c r="M14" s="57"/>
      <c r="N14" s="57"/>
      <c r="O14" s="57">
        <v>565.1</v>
      </c>
      <c r="P14" s="59"/>
    </row>
    <row r="15" spans="1:16" s="51" customFormat="1" ht="15">
      <c r="A15" s="44">
        <v>2</v>
      </c>
      <c r="B15" s="46" t="str">
        <f>'[1]СТАРТ+ ФИН'!C69</f>
        <v>ШЛЕЙХЕР НИКИТА</v>
      </c>
      <c r="C15" s="47"/>
      <c r="D15" s="46"/>
      <c r="E15" s="46"/>
      <c r="F15" s="46">
        <f>'[1]СТАРТ+ ФИН'!F69</f>
        <v>1998</v>
      </c>
      <c r="G15" s="46" t="str">
        <f>'[1]СТАРТ+ ФИН'!G69</f>
        <v>МС</v>
      </c>
      <c r="H15" s="46" t="str">
        <f>'[1]СТАРТ+ ФИН'!H69</f>
        <v>КАЗАНЬ, УОР</v>
      </c>
      <c r="I15" s="46"/>
      <c r="J15" s="46"/>
      <c r="K15" s="48"/>
      <c r="L15" s="44"/>
      <c r="M15" s="49">
        <f>L21</f>
        <v>350.05</v>
      </c>
      <c r="N15" s="49">
        <v>198.45</v>
      </c>
      <c r="O15" s="49">
        <v>548.5</v>
      </c>
      <c r="P15" s="50" t="str">
        <f>'[1]СТАРТ+ ФИН'!M69</f>
        <v>МУЯКИН П.Б.</v>
      </c>
    </row>
    <row r="16" spans="1:16" ht="12.75" outlineLevel="1">
      <c r="A16" s="52">
        <f aca="true" t="shared" si="0" ref="A16:A21">A15</f>
        <v>2</v>
      </c>
      <c r="B16" s="44" t="str">
        <f>'[1]СТАРТ+ ФИН'!C70</f>
        <v>407С</v>
      </c>
      <c r="C16" s="53">
        <v>3.4</v>
      </c>
      <c r="D16" s="54">
        <v>7</v>
      </c>
      <c r="E16" s="54">
        <v>8</v>
      </c>
      <c r="F16" s="54">
        <v>7.5</v>
      </c>
      <c r="G16" s="54">
        <v>7</v>
      </c>
      <c r="H16" s="54">
        <v>8</v>
      </c>
      <c r="I16" s="54">
        <v>7.5</v>
      </c>
      <c r="J16" s="54">
        <v>7</v>
      </c>
      <c r="K16" s="55">
        <f>(SUM(D16:J16)-LARGE(D16:J16,1)-LARGE(D16:J16,2)-SMALL(D16:J16,1)-SMALL(D16:J16,2))</f>
        <v>22</v>
      </c>
      <c r="L16" s="56">
        <f>(SUM(D16:J16)-LARGE(D16:J16,1)-LARGE(D16:J16,2)-SMALL(D16:J16,1)-SMALL(D16:J16,2))*C16</f>
        <v>74.8</v>
      </c>
      <c r="M16" s="57"/>
      <c r="N16" s="57"/>
      <c r="O16" s="57">
        <v>548.5</v>
      </c>
      <c r="P16" s="58"/>
    </row>
    <row r="17" spans="1:16" ht="12.75" outlineLevel="1">
      <c r="A17" s="52">
        <f t="shared" si="0"/>
        <v>2</v>
      </c>
      <c r="B17" s="44" t="str">
        <f>'[1]СТАРТ+ ФИН'!E70</f>
        <v>205В</v>
      </c>
      <c r="C17" s="53">
        <v>3</v>
      </c>
      <c r="D17" s="54">
        <v>6.5</v>
      </c>
      <c r="E17" s="54">
        <v>7</v>
      </c>
      <c r="F17" s="54">
        <v>7</v>
      </c>
      <c r="G17" s="54">
        <v>6.5</v>
      </c>
      <c r="H17" s="54">
        <v>6.5</v>
      </c>
      <c r="I17" s="54">
        <v>6</v>
      </c>
      <c r="J17" s="54">
        <v>7</v>
      </c>
      <c r="K17" s="55">
        <f>(SUM(D17:J17)-LARGE(D17:J17,1)-LARGE(D17:J17,2)-SMALL(D17:J17,1)-SMALL(D17:J17,2))</f>
        <v>20</v>
      </c>
      <c r="L17" s="56">
        <f>(SUM(D17:J17)-LARGE(D17:J17,1)-LARGE(D17:J17,2)-SMALL(D17:J17,1)-SMALL(D17:J17,2))*C17</f>
        <v>60</v>
      </c>
      <c r="M17" s="57"/>
      <c r="N17" s="57"/>
      <c r="O17" s="57">
        <v>548.5</v>
      </c>
      <c r="P17" s="58"/>
    </row>
    <row r="18" spans="1:16" ht="12.75" outlineLevel="1">
      <c r="A18" s="52">
        <f t="shared" si="0"/>
        <v>2</v>
      </c>
      <c r="B18" s="44" t="str">
        <f>'[1]СТАРТ+ ФИН'!G70</f>
        <v>307С</v>
      </c>
      <c r="C18" s="53">
        <v>3.5</v>
      </c>
      <c r="D18" s="54">
        <v>8</v>
      </c>
      <c r="E18" s="54">
        <v>7.5</v>
      </c>
      <c r="F18" s="54">
        <v>8.5</v>
      </c>
      <c r="G18" s="54">
        <v>8</v>
      </c>
      <c r="H18" s="54">
        <v>8.5</v>
      </c>
      <c r="I18" s="54">
        <v>8</v>
      </c>
      <c r="J18" s="54">
        <v>8</v>
      </c>
      <c r="K18" s="55">
        <f>(SUM(D18:J18)-LARGE(D18:J18,1)-LARGE(D18:J18,2)-SMALL(D18:J18,1)-SMALL(D18:J18,2))</f>
        <v>24</v>
      </c>
      <c r="L18" s="56">
        <f>(SUM(D18:J18)-LARGE(D18:J18,1)-LARGE(D18:J18,2)-SMALL(D18:J18,1)-SMALL(D18:J18,2))*C18</f>
        <v>84</v>
      </c>
      <c r="M18" s="57"/>
      <c r="N18" s="57"/>
      <c r="O18" s="57">
        <v>548.5</v>
      </c>
      <c r="P18" s="59"/>
    </row>
    <row r="19" spans="1:16" ht="12.75" outlineLevel="1">
      <c r="A19" s="52">
        <f t="shared" si="0"/>
        <v>2</v>
      </c>
      <c r="B19" s="44" t="str">
        <f>'[1]СТАРТ+ ФИН'!I70</f>
        <v>5337Д</v>
      </c>
      <c r="C19" s="53">
        <v>3.5</v>
      </c>
      <c r="D19" s="54">
        <v>6.5</v>
      </c>
      <c r="E19" s="54">
        <v>6.5</v>
      </c>
      <c r="F19" s="54">
        <v>6</v>
      </c>
      <c r="G19" s="54">
        <v>6.5</v>
      </c>
      <c r="H19" s="54">
        <v>7</v>
      </c>
      <c r="I19" s="54">
        <v>6</v>
      </c>
      <c r="J19" s="54">
        <v>6.5</v>
      </c>
      <c r="K19" s="55">
        <f>(SUM(D19:J19)-LARGE(D19:J19,1)-LARGE(D19:J19,2)-SMALL(D19:J19,1)-SMALL(D19:J19,2))</f>
        <v>19.5</v>
      </c>
      <c r="L19" s="56">
        <f>(SUM(D19:J19)-LARGE(D19:J19,1)-LARGE(D19:J19,2)-SMALL(D19:J19,1)-SMALL(D19:J19,2))*C19</f>
        <v>68.25</v>
      </c>
      <c r="M19" s="57"/>
      <c r="N19" s="57"/>
      <c r="O19" s="57">
        <v>548.5</v>
      </c>
      <c r="P19" s="59"/>
    </row>
    <row r="20" spans="1:16" ht="12.75" outlineLevel="1">
      <c r="A20" s="52">
        <f t="shared" si="0"/>
        <v>2</v>
      </c>
      <c r="B20" s="44" t="str">
        <f>'[1]СТАРТ+ ФИН'!K70</f>
        <v>107С</v>
      </c>
      <c r="C20" s="53">
        <v>2.8</v>
      </c>
      <c r="D20" s="54">
        <v>7.5</v>
      </c>
      <c r="E20" s="54">
        <v>7</v>
      </c>
      <c r="F20" s="54">
        <v>7.5</v>
      </c>
      <c r="G20" s="54">
        <v>7.5</v>
      </c>
      <c r="H20" s="54">
        <v>7.5</v>
      </c>
      <c r="I20" s="54">
        <v>8</v>
      </c>
      <c r="J20" s="54">
        <v>7.5</v>
      </c>
      <c r="K20" s="55">
        <f>(SUM(D20:J20)-LARGE(D20:J20,1)-LARGE(D20:J20,2)-SMALL(D20:J20,1)-SMALL(D20:J20,2))</f>
        <v>22.5</v>
      </c>
      <c r="L20" s="56">
        <f>(SUM(D20:J20)-LARGE(D20:J20,1)-LARGE(D20:J20,2)-SMALL(D20:J20,1)-SMALL(D20:J20,2))*C20</f>
        <v>62.99999999999999</v>
      </c>
      <c r="M20" s="57"/>
      <c r="N20" s="57"/>
      <c r="O20" s="57">
        <v>548.5</v>
      </c>
      <c r="P20" s="59"/>
    </row>
    <row r="21" spans="1:16" ht="15" outlineLevel="1">
      <c r="A21" s="52">
        <f t="shared" si="0"/>
        <v>2</v>
      </c>
      <c r="B21" s="61" t="s">
        <v>10</v>
      </c>
      <c r="C21" s="62">
        <v>16.2</v>
      </c>
      <c r="D21" s="63"/>
      <c r="E21" s="60"/>
      <c r="F21" s="60"/>
      <c r="G21" s="60"/>
      <c r="H21" s="60"/>
      <c r="I21" s="60"/>
      <c r="J21" s="60"/>
      <c r="K21" s="64" t="s">
        <v>11</v>
      </c>
      <c r="L21" s="65">
        <f>SUM(L16:L20)</f>
        <v>350.05</v>
      </c>
      <c r="M21" s="57"/>
      <c r="N21" s="57"/>
      <c r="O21" s="57">
        <v>548.5</v>
      </c>
      <c r="P21" s="59"/>
    </row>
    <row r="22" spans="1:16" s="51" customFormat="1" ht="15">
      <c r="A22" s="44">
        <v>3</v>
      </c>
      <c r="B22" s="46" t="str">
        <f>'[1]СТАРТ+ ФИН'!C83</f>
        <v>БЕЛЕВЦЕВ АЛЕКСАНДР</v>
      </c>
      <c r="C22" s="47"/>
      <c r="D22" s="46"/>
      <c r="E22" s="46"/>
      <c r="F22" s="46">
        <f>'[1]СТАРТ+ ФИН'!F83</f>
        <v>1997</v>
      </c>
      <c r="G22" s="46" t="str">
        <f>'[1]СТАРТ+ ФИН'!G83</f>
        <v>МС</v>
      </c>
      <c r="H22" s="46" t="str">
        <f>'[1]СТАРТ+ ФИН'!H83</f>
        <v>КАЗАНЬ</v>
      </c>
      <c r="I22" s="46"/>
      <c r="J22" s="46"/>
      <c r="K22" s="48"/>
      <c r="L22" s="44"/>
      <c r="M22" s="49">
        <f>L28</f>
        <v>323.25</v>
      </c>
      <c r="N22" s="49">
        <v>215.7</v>
      </c>
      <c r="O22" s="49">
        <v>538.95</v>
      </c>
      <c r="P22" s="50" t="str">
        <f>'[1]СТАРТ+ ФИН'!M83</f>
        <v>МУЯКИН П.Б., ГОЛИКОВ А.Ю.</v>
      </c>
    </row>
    <row r="23" spans="1:16" ht="12.75" outlineLevel="1">
      <c r="A23" s="52"/>
      <c r="B23" s="44" t="str">
        <f>'[1]СТАРТ+ ФИН'!C84</f>
        <v>405В</v>
      </c>
      <c r="C23" s="53">
        <v>3</v>
      </c>
      <c r="D23" s="54">
        <v>7.5</v>
      </c>
      <c r="E23" s="54">
        <v>7</v>
      </c>
      <c r="F23" s="54">
        <v>7.5</v>
      </c>
      <c r="G23" s="54">
        <v>8</v>
      </c>
      <c r="H23" s="54">
        <v>7.5</v>
      </c>
      <c r="I23" s="54">
        <v>7</v>
      </c>
      <c r="J23" s="54">
        <v>7.5</v>
      </c>
      <c r="K23" s="55">
        <f>(SUM(D23:J23)-LARGE(D23:J23,1)-LARGE(D23:J23,2)-SMALL(D23:J23,1)-SMALL(D23:J23,2))</f>
        <v>22.5</v>
      </c>
      <c r="L23" s="56">
        <f>(SUM(D23:J23)-LARGE(D23:J23,1)-LARGE(D23:J23,2)-SMALL(D23:J23,1)-SMALL(D23:J23,2))*C23</f>
        <v>67.5</v>
      </c>
      <c r="M23" s="57"/>
      <c r="N23" s="57"/>
      <c r="O23" s="57">
        <v>538.95</v>
      </c>
      <c r="P23" s="58"/>
    </row>
    <row r="24" spans="1:16" ht="12.75" outlineLevel="1">
      <c r="A24" s="52"/>
      <c r="B24" s="44" t="str">
        <f>'[1]СТАРТ+ ФИН'!E84</f>
        <v>107В</v>
      </c>
      <c r="C24" s="53">
        <v>3.1</v>
      </c>
      <c r="D24" s="54">
        <v>7.5</v>
      </c>
      <c r="E24" s="54">
        <v>7.5</v>
      </c>
      <c r="F24" s="54">
        <v>7.5</v>
      </c>
      <c r="G24" s="54">
        <v>8</v>
      </c>
      <c r="H24" s="54">
        <v>7.5</v>
      </c>
      <c r="I24" s="54">
        <v>7</v>
      </c>
      <c r="J24" s="54">
        <v>7.5</v>
      </c>
      <c r="K24" s="55">
        <f>(SUM(D24:J24)-LARGE(D24:J24,1)-LARGE(D24:J24,2)-SMALL(D24:J24,1)-SMALL(D24:J24,2))</f>
        <v>22.5</v>
      </c>
      <c r="L24" s="56">
        <f>(SUM(D24:J24)-LARGE(D24:J24,1)-LARGE(D24:J24,2)-SMALL(D24:J24,1)-SMALL(D24:J24,2))*C24</f>
        <v>69.75</v>
      </c>
      <c r="M24" s="57"/>
      <c r="N24" s="57"/>
      <c r="O24" s="57">
        <v>538.95</v>
      </c>
      <c r="P24" s="58"/>
    </row>
    <row r="25" spans="1:16" ht="12.75" outlineLevel="1">
      <c r="A25" s="52"/>
      <c r="B25" s="44" t="str">
        <f>'[1]СТАРТ+ ФИН'!G84</f>
        <v>205В</v>
      </c>
      <c r="C25" s="53">
        <v>3</v>
      </c>
      <c r="D25" s="54">
        <v>6.5</v>
      </c>
      <c r="E25" s="54">
        <v>6.5</v>
      </c>
      <c r="F25" s="54">
        <v>6.5</v>
      </c>
      <c r="G25" s="54">
        <v>6.5</v>
      </c>
      <c r="H25" s="54">
        <v>6</v>
      </c>
      <c r="I25" s="54">
        <v>6</v>
      </c>
      <c r="J25" s="54">
        <v>7</v>
      </c>
      <c r="K25" s="55">
        <f>(SUM(D25:J25)-LARGE(D25:J25,1)-LARGE(D25:J25,2)-SMALL(D25:J25,1)-SMALL(D25:J25,2))</f>
        <v>19.5</v>
      </c>
      <c r="L25" s="56">
        <f>(SUM(D25:J25)-LARGE(D25:J25,1)-LARGE(D25:J25,2)-SMALL(D25:J25,1)-SMALL(D25:J25,2))*C25</f>
        <v>58.5</v>
      </c>
      <c r="M25" s="57"/>
      <c r="N25" s="57"/>
      <c r="O25" s="57">
        <v>538.95</v>
      </c>
      <c r="P25" s="59"/>
    </row>
    <row r="26" spans="1:16" ht="12.75" outlineLevel="1">
      <c r="A26" s="52"/>
      <c r="B26" s="44" t="str">
        <f>'[1]СТАРТ+ ФИН'!I84</f>
        <v>305В</v>
      </c>
      <c r="C26" s="53">
        <v>3</v>
      </c>
      <c r="D26" s="54">
        <v>5.5</v>
      </c>
      <c r="E26" s="54">
        <v>5.5</v>
      </c>
      <c r="F26" s="54">
        <v>6</v>
      </c>
      <c r="G26" s="54">
        <v>6.5</v>
      </c>
      <c r="H26" s="54">
        <v>6</v>
      </c>
      <c r="I26" s="54">
        <v>6</v>
      </c>
      <c r="J26" s="54">
        <v>6</v>
      </c>
      <c r="K26" s="55">
        <f>(SUM(D26:J26)-LARGE(D26:J26,1)-LARGE(D26:J26,2)-SMALL(D26:J26,1)-SMALL(D26:J26,2))</f>
        <v>18</v>
      </c>
      <c r="L26" s="56">
        <f>(SUM(D26:J26)-LARGE(D26:J26,1)-LARGE(D26:J26,2)-SMALL(D26:J26,1)-SMALL(D26:J26,2))*C26</f>
        <v>54</v>
      </c>
      <c r="M26" s="57"/>
      <c r="N26" s="57"/>
      <c r="O26" s="57">
        <v>538.95</v>
      </c>
      <c r="P26" s="59"/>
    </row>
    <row r="27" spans="1:16" ht="12.75" outlineLevel="1">
      <c r="A27" s="52"/>
      <c r="B27" s="44" t="str">
        <f>'[1]СТАРТ+ ФИН'!K84</f>
        <v>5337Д</v>
      </c>
      <c r="C27" s="53">
        <v>3.5</v>
      </c>
      <c r="D27" s="54">
        <v>7</v>
      </c>
      <c r="E27" s="54">
        <v>6.5</v>
      </c>
      <c r="F27" s="54">
        <v>7</v>
      </c>
      <c r="G27" s="54">
        <v>7.5</v>
      </c>
      <c r="H27" s="54">
        <v>7</v>
      </c>
      <c r="I27" s="54">
        <v>7</v>
      </c>
      <c r="J27" s="54">
        <v>7</v>
      </c>
      <c r="K27" s="55">
        <f>(SUM(D27:J27)-LARGE(D27:J27,1)-LARGE(D27:J27,2)-SMALL(D27:J27,1)-SMALL(D27:J27,2))</f>
        <v>21</v>
      </c>
      <c r="L27" s="56">
        <f>(SUM(D27:J27)-LARGE(D27:J27,1)-LARGE(D27:J27,2)-SMALL(D27:J27,1)-SMALL(D27:J27,2))*C27</f>
        <v>73.5</v>
      </c>
      <c r="M27" s="57"/>
      <c r="N27" s="57"/>
      <c r="O27" s="57">
        <v>538.95</v>
      </c>
      <c r="P27" s="59"/>
    </row>
    <row r="28" spans="1:16" ht="15" outlineLevel="1">
      <c r="A28" s="52"/>
      <c r="B28" s="61" t="s">
        <v>10</v>
      </c>
      <c r="C28" s="62">
        <v>15.6</v>
      </c>
      <c r="D28" s="63"/>
      <c r="E28" s="60"/>
      <c r="F28" s="60"/>
      <c r="G28" s="60"/>
      <c r="H28" s="60"/>
      <c r="I28" s="60"/>
      <c r="J28" s="60"/>
      <c r="K28" s="64" t="s">
        <v>11</v>
      </c>
      <c r="L28" s="65">
        <f>SUM(L23:L27)</f>
        <v>323.25</v>
      </c>
      <c r="M28" s="57"/>
      <c r="N28" s="57"/>
      <c r="O28" s="57">
        <v>538.95</v>
      </c>
      <c r="P28" s="59"/>
    </row>
    <row r="29" spans="1:16" s="51" customFormat="1" ht="15">
      <c r="A29" s="44">
        <v>4</v>
      </c>
      <c r="B29" s="46" t="str">
        <f>'[1]СТАРТ+ ФИН'!C27</f>
        <v>ЯГОЛЬНИКОВ НИКИТА</v>
      </c>
      <c r="C29" s="47"/>
      <c r="D29" s="46"/>
      <c r="E29" s="46"/>
      <c r="F29" s="46">
        <f>'[1]СТАРТ+ ФИН'!F27</f>
        <v>1997</v>
      </c>
      <c r="G29" s="46" t="str">
        <f>'[1]СТАРТ+ ФИН'!G27</f>
        <v>МС</v>
      </c>
      <c r="H29" s="46" t="str">
        <f>'[1]СТАРТ+ ФИН'!H27</f>
        <v>МОСКВА-1, ВС УОР-3</v>
      </c>
      <c r="I29" s="46"/>
      <c r="J29" s="46"/>
      <c r="K29" s="48"/>
      <c r="L29" s="44"/>
      <c r="M29" s="49">
        <f>L35</f>
        <v>309.6</v>
      </c>
      <c r="N29" s="49">
        <v>191.65</v>
      </c>
      <c r="O29" s="49">
        <v>501.25</v>
      </c>
      <c r="P29" s="50" t="str">
        <f>'[1]СТАРТ+ ФИН'!M27</f>
        <v>ГАЛЬПЕРИНЫ Р.Д., С.Г.</v>
      </c>
    </row>
    <row r="30" spans="1:16" ht="12.75" outlineLevel="1">
      <c r="A30" s="52"/>
      <c r="B30" s="44" t="str">
        <f>'[1]СТАРТ+ ФИН'!C28</f>
        <v>405В</v>
      </c>
      <c r="C30" s="53">
        <v>3</v>
      </c>
      <c r="D30" s="54">
        <v>6.5</v>
      </c>
      <c r="E30" s="54">
        <v>6.5</v>
      </c>
      <c r="F30" s="54">
        <v>6.5</v>
      </c>
      <c r="G30" s="54">
        <v>7</v>
      </c>
      <c r="H30" s="54">
        <v>6.5</v>
      </c>
      <c r="I30" s="54">
        <v>6.5</v>
      </c>
      <c r="J30" s="54">
        <v>6.5</v>
      </c>
      <c r="K30" s="55">
        <f>(SUM(D30:J30)-LARGE(D30:J30,1)-LARGE(D30:J30,2)-SMALL(D30:J30,1)-SMALL(D30:J30,2))</f>
        <v>19.5</v>
      </c>
      <c r="L30" s="56">
        <f>(SUM(D30:J30)-LARGE(D30:J30,1)-LARGE(D30:J30,2)-SMALL(D30:J30,1)-SMALL(D30:J30,2))*C30</f>
        <v>58.5</v>
      </c>
      <c r="M30" s="57"/>
      <c r="N30" s="57"/>
      <c r="O30" s="57">
        <v>501.25</v>
      </c>
      <c r="P30" s="58"/>
    </row>
    <row r="31" spans="1:16" ht="12.75" outlineLevel="1">
      <c r="A31" s="52"/>
      <c r="B31" s="44" t="str">
        <f>'[1]СТАРТ+ ФИН'!E28</f>
        <v>107С</v>
      </c>
      <c r="C31" s="53">
        <v>2.8</v>
      </c>
      <c r="D31" s="54">
        <v>6.5</v>
      </c>
      <c r="E31" s="54">
        <v>6.5</v>
      </c>
      <c r="F31" s="54">
        <v>6.5</v>
      </c>
      <c r="G31" s="54">
        <v>6.5</v>
      </c>
      <c r="H31" s="54">
        <v>6.5</v>
      </c>
      <c r="I31" s="54">
        <v>6.5</v>
      </c>
      <c r="J31" s="54">
        <v>6.5</v>
      </c>
      <c r="K31" s="55">
        <f>(SUM(D31:J31)-LARGE(D31:J31,1)-LARGE(D31:J31,2)-SMALL(D31:J31,1)-SMALL(D31:J31,2))</f>
        <v>19.5</v>
      </c>
      <c r="L31" s="56">
        <f>(SUM(D31:J31)-LARGE(D31:J31,1)-LARGE(D31:J31,2)-SMALL(D31:J31,1)-SMALL(D31:J31,2))*C31</f>
        <v>54.599999999999994</v>
      </c>
      <c r="M31" s="57"/>
      <c r="N31" s="57"/>
      <c r="O31" s="57">
        <v>501.25</v>
      </c>
      <c r="P31" s="58"/>
    </row>
    <row r="32" spans="1:16" ht="12.75" outlineLevel="1">
      <c r="A32" s="52"/>
      <c r="B32" s="44" t="str">
        <f>'[1]СТАРТ+ ФИН'!G28</f>
        <v>205В</v>
      </c>
      <c r="C32" s="53">
        <v>3</v>
      </c>
      <c r="D32" s="54">
        <v>7</v>
      </c>
      <c r="E32" s="54">
        <v>6.5</v>
      </c>
      <c r="F32" s="54">
        <v>6.5</v>
      </c>
      <c r="G32" s="54">
        <v>6</v>
      </c>
      <c r="H32" s="54">
        <v>6</v>
      </c>
      <c r="I32" s="54">
        <v>6.5</v>
      </c>
      <c r="J32" s="54">
        <v>6.5</v>
      </c>
      <c r="K32" s="55">
        <f>(SUM(D32:J32)-LARGE(D32:J32,1)-LARGE(D32:J32,2)-SMALL(D32:J32,1)-SMALL(D32:J32,2))</f>
        <v>19.5</v>
      </c>
      <c r="L32" s="56">
        <f>(SUM(D32:J32)-LARGE(D32:J32,1)-LARGE(D32:J32,2)-SMALL(D32:J32,1)-SMALL(D32:J32,2))*C32</f>
        <v>58.5</v>
      </c>
      <c r="M32" s="57"/>
      <c r="N32" s="57"/>
      <c r="O32" s="57">
        <v>501.25</v>
      </c>
      <c r="P32" s="59"/>
    </row>
    <row r="33" spans="1:16" ht="12.75" outlineLevel="1">
      <c r="A33" s="52"/>
      <c r="B33" s="44" t="str">
        <f>'[1]СТАРТ+ ФИН'!I28</f>
        <v>305В</v>
      </c>
      <c r="C33" s="53">
        <v>3</v>
      </c>
      <c r="D33" s="54">
        <v>8</v>
      </c>
      <c r="E33" s="54">
        <v>8</v>
      </c>
      <c r="F33" s="54">
        <v>8</v>
      </c>
      <c r="G33" s="54">
        <v>7.5</v>
      </c>
      <c r="H33" s="54">
        <v>7.5</v>
      </c>
      <c r="I33" s="54">
        <v>7.5</v>
      </c>
      <c r="J33" s="54">
        <v>7.5</v>
      </c>
      <c r="K33" s="55">
        <f>(SUM(D33:J33)-LARGE(D33:J33,1)-LARGE(D33:J33,2)-SMALL(D33:J33,1)-SMALL(D33:J33,2))</f>
        <v>23</v>
      </c>
      <c r="L33" s="56">
        <f>(SUM(D33:J33)-LARGE(D33:J33,1)-LARGE(D33:J33,2)-SMALL(D33:J33,1)-SMALL(D33:J33,2))*C33</f>
        <v>69</v>
      </c>
      <c r="M33" s="57"/>
      <c r="N33" s="57"/>
      <c r="O33" s="57">
        <v>501.25</v>
      </c>
      <c r="P33" s="59"/>
    </row>
    <row r="34" spans="1:16" ht="12.75" outlineLevel="1">
      <c r="A34" s="52"/>
      <c r="B34" s="44" t="str">
        <f>'[1]СТАРТ+ ФИН'!K28</f>
        <v>5136Д</v>
      </c>
      <c r="C34" s="53">
        <v>3</v>
      </c>
      <c r="D34" s="54">
        <v>7.5</v>
      </c>
      <c r="E34" s="54">
        <v>8</v>
      </c>
      <c r="F34" s="54">
        <v>7.5</v>
      </c>
      <c r="G34" s="54">
        <v>8</v>
      </c>
      <c r="H34" s="54">
        <v>8</v>
      </c>
      <c r="I34" s="54">
        <v>7.5</v>
      </c>
      <c r="J34" s="54">
        <v>7.5</v>
      </c>
      <c r="K34" s="55">
        <f>(SUM(D34:J34)-LARGE(D34:J34,1)-LARGE(D34:J34,2)-SMALL(D34:J34,1)-SMALL(D34:J34,2))</f>
        <v>23</v>
      </c>
      <c r="L34" s="56">
        <f>(SUM(D34:J34)-LARGE(D34:J34,1)-LARGE(D34:J34,2)-SMALL(D34:J34,1)-SMALL(D34:J34,2))*C34</f>
        <v>69</v>
      </c>
      <c r="M34" s="57"/>
      <c r="N34" s="57"/>
      <c r="O34" s="57">
        <v>501.25</v>
      </c>
      <c r="P34" s="59"/>
    </row>
    <row r="35" spans="1:16" ht="15" outlineLevel="1">
      <c r="A35" s="52"/>
      <c r="B35" s="61" t="s">
        <v>10</v>
      </c>
      <c r="C35" s="62">
        <v>14.8</v>
      </c>
      <c r="D35" s="63"/>
      <c r="E35" s="60"/>
      <c r="F35" s="60"/>
      <c r="G35" s="60"/>
      <c r="H35" s="60"/>
      <c r="I35" s="60"/>
      <c r="J35" s="60"/>
      <c r="K35" s="64" t="s">
        <v>11</v>
      </c>
      <c r="L35" s="65">
        <f>SUM(L30:L34)</f>
        <v>309.6</v>
      </c>
      <c r="M35" s="57"/>
      <c r="N35" s="57"/>
      <c r="O35" s="57">
        <v>501.25</v>
      </c>
      <c r="P35" s="59"/>
    </row>
    <row r="36" spans="1:16" s="51" customFormat="1" ht="15">
      <c r="A36" s="44">
        <v>5</v>
      </c>
      <c r="B36" s="46" t="str">
        <f>'[1]СТАРТ+ ФИН'!C34</f>
        <v>ШЛЫКОВ ДМИТРИЙ</v>
      </c>
      <c r="C36" s="47"/>
      <c r="D36" s="46"/>
      <c r="E36" s="46"/>
      <c r="F36" s="46">
        <f>'[1]СТАРТ+ ФИН'!F34</f>
        <v>1998</v>
      </c>
      <c r="G36" s="46" t="str">
        <f>'[1]СТАРТ+ ФИН'!G34</f>
        <v>МС</v>
      </c>
      <c r="H36" s="46" t="str">
        <f>'[1]СТАРТ+ ФИН'!H34</f>
        <v>БУЗУЛУК, СДЮСШОР ЦОП</v>
      </c>
      <c r="I36" s="46"/>
      <c r="J36" s="46"/>
      <c r="K36" s="48"/>
      <c r="L36" s="44"/>
      <c r="M36" s="49">
        <f>L42</f>
        <v>294.15</v>
      </c>
      <c r="N36" s="49">
        <v>196.8</v>
      </c>
      <c r="O36" s="49">
        <v>490.95</v>
      </c>
      <c r="P36" s="50" t="str">
        <f>'[1]СТАРТ+ ФИН'!M34</f>
        <v>ПОСТНИКОВЫ Т.Н., М.В.</v>
      </c>
    </row>
    <row r="37" spans="1:16" ht="12.75" outlineLevel="1">
      <c r="A37" s="52">
        <f aca="true" t="shared" si="1" ref="A37:A42">A36</f>
        <v>5</v>
      </c>
      <c r="B37" s="44" t="str">
        <f>'[1]СТАРТ+ ФИН'!C35</f>
        <v>405С</v>
      </c>
      <c r="C37" s="53">
        <v>2.7</v>
      </c>
      <c r="D37" s="54">
        <v>7.5</v>
      </c>
      <c r="E37" s="54">
        <v>7.5</v>
      </c>
      <c r="F37" s="54">
        <v>7.5</v>
      </c>
      <c r="G37" s="54">
        <v>7.5</v>
      </c>
      <c r="H37" s="54">
        <v>8</v>
      </c>
      <c r="I37" s="54">
        <v>7</v>
      </c>
      <c r="J37" s="54">
        <v>7</v>
      </c>
      <c r="K37" s="55">
        <f>(SUM(D37:J37)-LARGE(D37:J37,1)-LARGE(D37:J37,2)-SMALL(D37:J37,1)-SMALL(D37:J37,2))</f>
        <v>22.5</v>
      </c>
      <c r="L37" s="56">
        <f>(SUM(D37:J37)-LARGE(D37:J37,1)-LARGE(D37:J37,2)-SMALL(D37:J37,1)-SMALL(D37:J37,2))*C37</f>
        <v>60.75000000000001</v>
      </c>
      <c r="M37" s="57"/>
      <c r="N37" s="57"/>
      <c r="O37" s="57">
        <v>490.95</v>
      </c>
      <c r="P37" s="58"/>
    </row>
    <row r="38" spans="1:16" ht="12.75" outlineLevel="1">
      <c r="A38" s="52">
        <f t="shared" si="1"/>
        <v>5</v>
      </c>
      <c r="B38" s="44" t="str">
        <f>'[1]СТАРТ+ ФИН'!E35</f>
        <v>107С</v>
      </c>
      <c r="C38" s="53">
        <v>2.8</v>
      </c>
      <c r="D38" s="54">
        <v>7</v>
      </c>
      <c r="E38" s="54">
        <v>6.5</v>
      </c>
      <c r="F38" s="54">
        <v>7</v>
      </c>
      <c r="G38" s="54">
        <v>7</v>
      </c>
      <c r="H38" s="54">
        <v>6.5</v>
      </c>
      <c r="I38" s="54">
        <v>7</v>
      </c>
      <c r="J38" s="54">
        <v>7</v>
      </c>
      <c r="K38" s="55">
        <f>(SUM(D38:J38)-LARGE(D38:J38,1)-LARGE(D38:J38,2)-SMALL(D38:J38,1)-SMALL(D38:J38,2))</f>
        <v>21</v>
      </c>
      <c r="L38" s="56">
        <f>(SUM(D38:J38)-LARGE(D38:J38,1)-LARGE(D38:J38,2)-SMALL(D38:J38,1)-SMALL(D38:J38,2))*C38</f>
        <v>58.8</v>
      </c>
      <c r="M38" s="57"/>
      <c r="N38" s="57"/>
      <c r="O38" s="57">
        <v>490.95</v>
      </c>
      <c r="P38" s="58"/>
    </row>
    <row r="39" spans="1:16" ht="12.75" outlineLevel="1">
      <c r="A39" s="52">
        <f t="shared" si="1"/>
        <v>5</v>
      </c>
      <c r="B39" s="44" t="str">
        <f>'[1]СТАРТ+ ФИН'!G35</f>
        <v>205В</v>
      </c>
      <c r="C39" s="53">
        <v>3</v>
      </c>
      <c r="D39" s="54">
        <v>6.5</v>
      </c>
      <c r="E39" s="54">
        <v>6</v>
      </c>
      <c r="F39" s="54">
        <v>6</v>
      </c>
      <c r="G39" s="54">
        <v>6.5</v>
      </c>
      <c r="H39" s="54">
        <v>6.5</v>
      </c>
      <c r="I39" s="54">
        <v>6</v>
      </c>
      <c r="J39" s="54">
        <v>6.5</v>
      </c>
      <c r="K39" s="55">
        <f>(SUM(D39:J39)-LARGE(D39:J39,1)-LARGE(D39:J39,2)-SMALL(D39:J39,1)-SMALL(D39:J39,2))</f>
        <v>19</v>
      </c>
      <c r="L39" s="56">
        <f>(SUM(D39:J39)-LARGE(D39:J39,1)-LARGE(D39:J39,2)-SMALL(D39:J39,1)-SMALL(D39:J39,2))*C39</f>
        <v>57</v>
      </c>
      <c r="M39" s="57"/>
      <c r="N39" s="57"/>
      <c r="O39" s="57">
        <v>490.95</v>
      </c>
      <c r="P39" s="59"/>
    </row>
    <row r="40" spans="1:16" ht="12.75" outlineLevel="1">
      <c r="A40" s="52">
        <f t="shared" si="1"/>
        <v>5</v>
      </c>
      <c r="B40" s="44" t="str">
        <f>'[1]СТАРТ+ ФИН'!I35</f>
        <v>305С</v>
      </c>
      <c r="C40" s="53">
        <v>2.8</v>
      </c>
      <c r="D40" s="54">
        <v>6.5</v>
      </c>
      <c r="E40" s="54">
        <v>6</v>
      </c>
      <c r="F40" s="54">
        <v>6.5</v>
      </c>
      <c r="G40" s="54">
        <v>6.5</v>
      </c>
      <c r="H40" s="54">
        <v>6.5</v>
      </c>
      <c r="I40" s="54">
        <v>6.5</v>
      </c>
      <c r="J40" s="54">
        <v>6.5</v>
      </c>
      <c r="K40" s="55">
        <f>(SUM(D40:J40)-LARGE(D40:J40,1)-LARGE(D40:J40,2)-SMALL(D40:J40,1)-SMALL(D40:J40,2))</f>
        <v>19.5</v>
      </c>
      <c r="L40" s="56">
        <f>(SUM(D40:J40)-LARGE(D40:J40,1)-LARGE(D40:J40,2)-SMALL(D40:J40,1)-SMALL(D40:J40,2))*C40</f>
        <v>54.599999999999994</v>
      </c>
      <c r="M40" s="57"/>
      <c r="N40" s="57"/>
      <c r="O40" s="57">
        <v>490.95</v>
      </c>
      <c r="P40" s="59"/>
    </row>
    <row r="41" spans="1:16" ht="12.75" outlineLevel="1">
      <c r="A41" s="52">
        <f t="shared" si="1"/>
        <v>5</v>
      </c>
      <c r="B41" s="44" t="str">
        <f>'[1]СТАРТ+ ФИН'!K35</f>
        <v>5152В</v>
      </c>
      <c r="C41" s="53">
        <v>3</v>
      </c>
      <c r="D41" s="54">
        <v>7.5</v>
      </c>
      <c r="E41" s="54">
        <v>7</v>
      </c>
      <c r="F41" s="54">
        <v>7</v>
      </c>
      <c r="G41" s="54">
        <v>7</v>
      </c>
      <c r="H41" s="54">
        <v>7</v>
      </c>
      <c r="I41" s="54">
        <v>7</v>
      </c>
      <c r="J41" s="54">
        <v>7</v>
      </c>
      <c r="K41" s="55">
        <f>(SUM(D41:J41)-LARGE(D41:J41,1)-LARGE(D41:J41,2)-SMALL(D41:J41,1)-SMALL(D41:J41,2))</f>
        <v>21</v>
      </c>
      <c r="L41" s="56">
        <f>(SUM(D41:J41)-LARGE(D41:J41,1)-LARGE(D41:J41,2)-SMALL(D41:J41,1)-SMALL(D41:J41,2))*C41</f>
        <v>63</v>
      </c>
      <c r="M41" s="57"/>
      <c r="N41" s="57"/>
      <c r="O41" s="57">
        <v>490.95</v>
      </c>
      <c r="P41" s="59"/>
    </row>
    <row r="42" spans="1:16" ht="15" outlineLevel="1">
      <c r="A42" s="52">
        <f t="shared" si="1"/>
        <v>5</v>
      </c>
      <c r="B42" s="61" t="s">
        <v>10</v>
      </c>
      <c r="C42" s="62">
        <v>14.3</v>
      </c>
      <c r="D42" s="63"/>
      <c r="E42" s="60"/>
      <c r="F42" s="60"/>
      <c r="G42" s="60"/>
      <c r="H42" s="60"/>
      <c r="I42" s="60"/>
      <c r="J42" s="60"/>
      <c r="K42" s="64" t="s">
        <v>11</v>
      </c>
      <c r="L42" s="65">
        <f>SUM(L37:L41)</f>
        <v>294.15</v>
      </c>
      <c r="M42" s="57"/>
      <c r="N42" s="57"/>
      <c r="O42" s="57">
        <v>490.95</v>
      </c>
      <c r="P42" s="59"/>
    </row>
    <row r="43" spans="1:16" s="51" customFormat="1" ht="15">
      <c r="A43" s="44">
        <v>6</v>
      </c>
      <c r="B43" s="46" t="str">
        <f>'[1]СТАРТ+ ФИН'!C55</f>
        <v>ФРОЛОВ ВАДИМ</v>
      </c>
      <c r="C43" s="47"/>
      <c r="D43" s="46"/>
      <c r="E43" s="46"/>
      <c r="F43" s="46">
        <f>'[1]СТАРТ+ ФИН'!F55</f>
        <v>1997</v>
      </c>
      <c r="G43" s="46" t="str">
        <f>'[1]СТАРТ+ ФИН'!G55</f>
        <v>МС</v>
      </c>
      <c r="H43" s="46" t="str">
        <f>'[1]СТАРТ+ ФИН'!H55</f>
        <v>САРАТОВ ШВСМ СДЮСШОР 11</v>
      </c>
      <c r="I43" s="46"/>
      <c r="J43" s="46"/>
      <c r="K43" s="48"/>
      <c r="L43" s="44"/>
      <c r="M43" s="49">
        <f>L49</f>
        <v>286.4</v>
      </c>
      <c r="N43" s="49">
        <v>198.45</v>
      </c>
      <c r="O43" s="49">
        <v>484.85</v>
      </c>
      <c r="P43" s="50" t="str">
        <f>'[1]СТАРТ+ ФИН'!M55</f>
        <v>АБРОСИМОВА Л.В., СТОЛБОВ А.Н.</v>
      </c>
    </row>
    <row r="44" spans="1:16" ht="12.75" outlineLevel="1">
      <c r="A44" s="52"/>
      <c r="B44" s="44" t="str">
        <f>'[1]СТАРТ+ ФИН'!C56</f>
        <v>405В</v>
      </c>
      <c r="C44" s="53">
        <v>3</v>
      </c>
      <c r="D44" s="54">
        <v>6</v>
      </c>
      <c r="E44" s="54">
        <v>6.5</v>
      </c>
      <c r="F44" s="54">
        <v>6</v>
      </c>
      <c r="G44" s="54">
        <v>7</v>
      </c>
      <c r="H44" s="54">
        <v>6</v>
      </c>
      <c r="I44" s="54">
        <v>6</v>
      </c>
      <c r="J44" s="54">
        <v>6</v>
      </c>
      <c r="K44" s="55">
        <f>(SUM(D44:J44)-LARGE(D44:J44,1)-LARGE(D44:J44,2)-SMALL(D44:J44,1)-SMALL(D44:J44,2))</f>
        <v>18</v>
      </c>
      <c r="L44" s="56">
        <f>(SUM(D44:J44)-LARGE(D44:J44,1)-LARGE(D44:J44,2)-SMALL(D44:J44,1)-SMALL(D44:J44,2))*C44</f>
        <v>54</v>
      </c>
      <c r="M44" s="57"/>
      <c r="N44" s="57"/>
      <c r="O44" s="57">
        <v>484.85</v>
      </c>
      <c r="P44" s="58"/>
    </row>
    <row r="45" spans="1:16" ht="12.75" outlineLevel="1">
      <c r="A45" s="52"/>
      <c r="B45" s="44" t="str">
        <f>'[1]СТАРТ+ ФИН'!E56</f>
        <v>107В</v>
      </c>
      <c r="C45" s="53">
        <v>3.1</v>
      </c>
      <c r="D45" s="54">
        <v>4.5</v>
      </c>
      <c r="E45" s="54">
        <v>5</v>
      </c>
      <c r="F45" s="54">
        <v>4.5</v>
      </c>
      <c r="G45" s="54">
        <v>4.5</v>
      </c>
      <c r="H45" s="54">
        <v>4.5</v>
      </c>
      <c r="I45" s="54">
        <v>5</v>
      </c>
      <c r="J45" s="54">
        <v>5</v>
      </c>
      <c r="K45" s="55">
        <f>(SUM(D45:J45)-LARGE(D45:J45,1)-LARGE(D45:J45,2)-SMALL(D45:J45,1)-SMALL(D45:J45,2))</f>
        <v>14</v>
      </c>
      <c r="L45" s="56">
        <f>(SUM(D45:J45)-LARGE(D45:J45,1)-LARGE(D45:J45,2)-SMALL(D45:J45,1)-SMALL(D45:J45,2))*C45</f>
        <v>43.4</v>
      </c>
      <c r="M45" s="57"/>
      <c r="N45" s="57"/>
      <c r="O45" s="57">
        <v>484.85</v>
      </c>
      <c r="P45" s="58"/>
    </row>
    <row r="46" spans="1:16" ht="12.75" outlineLevel="1">
      <c r="A46" s="52"/>
      <c r="B46" s="44" t="str">
        <f>'[1]СТАРТ+ ФИН'!G56</f>
        <v>205В</v>
      </c>
      <c r="C46" s="53">
        <v>3</v>
      </c>
      <c r="D46" s="54">
        <v>7</v>
      </c>
      <c r="E46" s="54">
        <v>6.5</v>
      </c>
      <c r="F46" s="54">
        <v>7</v>
      </c>
      <c r="G46" s="54">
        <v>7.5</v>
      </c>
      <c r="H46" s="54">
        <v>7</v>
      </c>
      <c r="I46" s="54">
        <v>6.5</v>
      </c>
      <c r="J46" s="54">
        <v>7</v>
      </c>
      <c r="K46" s="55">
        <f>(SUM(D46:J46)-LARGE(D46:J46,1)-LARGE(D46:J46,2)-SMALL(D46:J46,1)-SMALL(D46:J46,2))</f>
        <v>21</v>
      </c>
      <c r="L46" s="56">
        <f>(SUM(D46:J46)-LARGE(D46:J46,1)-LARGE(D46:J46,2)-SMALL(D46:J46,1)-SMALL(D46:J46,2))*C46</f>
        <v>63</v>
      </c>
      <c r="M46" s="57"/>
      <c r="N46" s="57"/>
      <c r="O46" s="57">
        <v>484.85</v>
      </c>
      <c r="P46" s="59"/>
    </row>
    <row r="47" spans="1:16" ht="12.75" outlineLevel="1">
      <c r="A47" s="52"/>
      <c r="B47" s="44" t="str">
        <f>'[1]СТАРТ+ ФИН'!I56</f>
        <v>305В</v>
      </c>
      <c r="C47" s="53">
        <v>3</v>
      </c>
      <c r="D47" s="54">
        <v>6.5</v>
      </c>
      <c r="E47" s="54">
        <v>7</v>
      </c>
      <c r="F47" s="54">
        <v>7</v>
      </c>
      <c r="G47" s="54">
        <v>7</v>
      </c>
      <c r="H47" s="54">
        <v>7.5</v>
      </c>
      <c r="I47" s="54">
        <v>7</v>
      </c>
      <c r="J47" s="54">
        <v>7</v>
      </c>
      <c r="K47" s="55">
        <f>(SUM(D47:J47)-LARGE(D47:J47,1)-LARGE(D47:J47,2)-SMALL(D47:J47,1)-SMALL(D47:J47,2))</f>
        <v>21</v>
      </c>
      <c r="L47" s="56">
        <f>(SUM(D47:J47)-LARGE(D47:J47,1)-LARGE(D47:J47,2)-SMALL(D47:J47,1)-SMALL(D47:J47,2))*C47</f>
        <v>63</v>
      </c>
      <c r="M47" s="57"/>
      <c r="N47" s="57"/>
      <c r="O47" s="57">
        <v>484.85</v>
      </c>
      <c r="P47" s="59"/>
    </row>
    <row r="48" spans="1:16" ht="12.75" outlineLevel="1">
      <c r="A48" s="52"/>
      <c r="B48" s="44" t="str">
        <f>'[1]СТАРТ+ ФИН'!K56</f>
        <v>5152В</v>
      </c>
      <c r="C48" s="53">
        <v>3</v>
      </c>
      <c r="D48" s="54">
        <v>6.5</v>
      </c>
      <c r="E48" s="54">
        <v>6.5</v>
      </c>
      <c r="F48" s="54">
        <v>7</v>
      </c>
      <c r="G48" s="54">
        <v>7</v>
      </c>
      <c r="H48" s="54">
        <v>7</v>
      </c>
      <c r="I48" s="54">
        <v>7</v>
      </c>
      <c r="J48" s="54">
        <v>7.5</v>
      </c>
      <c r="K48" s="55">
        <f>(SUM(D48:J48)-LARGE(D48:J48,1)-LARGE(D48:J48,2)-SMALL(D48:J48,1)-SMALL(D48:J48,2))</f>
        <v>21</v>
      </c>
      <c r="L48" s="56">
        <f>(SUM(D48:J48)-LARGE(D48:J48,1)-LARGE(D48:J48,2)-SMALL(D48:J48,1)-SMALL(D48:J48,2))*C48</f>
        <v>63</v>
      </c>
      <c r="M48" s="57"/>
      <c r="N48" s="57"/>
      <c r="O48" s="57">
        <v>484.85</v>
      </c>
      <c r="P48" s="59"/>
    </row>
    <row r="49" spans="1:16" ht="15" outlineLevel="1">
      <c r="A49" s="52"/>
      <c r="B49" s="61" t="s">
        <v>10</v>
      </c>
      <c r="C49" s="62">
        <v>15.1</v>
      </c>
      <c r="D49" s="63"/>
      <c r="E49" s="60"/>
      <c r="F49" s="60"/>
      <c r="G49" s="60"/>
      <c r="H49" s="60"/>
      <c r="I49" s="60"/>
      <c r="J49" s="60"/>
      <c r="K49" s="64" t="s">
        <v>11</v>
      </c>
      <c r="L49" s="65">
        <f>SUM(L44:L48)</f>
        <v>286.4</v>
      </c>
      <c r="M49" s="57"/>
      <c r="N49" s="57"/>
      <c r="O49" s="57">
        <v>484.85</v>
      </c>
      <c r="P49" s="59"/>
    </row>
    <row r="50" spans="1:16" s="51" customFormat="1" ht="15">
      <c r="A50" s="44">
        <v>7</v>
      </c>
      <c r="B50" s="46" t="str">
        <f>'[1]СТАРТ+ ФИН'!C48</f>
        <v>НЕКРАСОВ МИХАИЛ</v>
      </c>
      <c r="C50" s="47"/>
      <c r="D50" s="46"/>
      <c r="E50" s="46"/>
      <c r="F50" s="46">
        <f>'[1]СТАРТ+ ФИН'!F48</f>
        <v>1997</v>
      </c>
      <c r="G50" s="46" t="str">
        <f>'[1]СТАРТ+ ФИН'!G48</f>
        <v>МС</v>
      </c>
      <c r="H50" s="46" t="str">
        <f>'[1]СТАРТ+ ФИН'!H48</f>
        <v>СПБ-1 КОР-1</v>
      </c>
      <c r="I50" s="46"/>
      <c r="J50" s="46"/>
      <c r="K50" s="48"/>
      <c r="L50" s="44"/>
      <c r="M50" s="49">
        <f>L56</f>
        <v>294.6</v>
      </c>
      <c r="N50" s="49">
        <v>189.55</v>
      </c>
      <c r="O50" s="49">
        <v>484.15</v>
      </c>
      <c r="P50" s="50" t="str">
        <f>'[1]СТАРТ+ ФИН'!M48</f>
        <v>ДАНЮКОВ Р.В.</v>
      </c>
    </row>
    <row r="51" spans="1:16" ht="12.75" outlineLevel="1">
      <c r="A51" s="52"/>
      <c r="B51" s="44" t="str">
        <f>'[1]СТАРТ+ ФИН'!C49</f>
        <v>205В</v>
      </c>
      <c r="C51" s="53">
        <v>3</v>
      </c>
      <c r="D51" s="54">
        <v>6</v>
      </c>
      <c r="E51" s="54">
        <v>6.5</v>
      </c>
      <c r="F51" s="54">
        <v>6</v>
      </c>
      <c r="G51" s="54">
        <v>6.5</v>
      </c>
      <c r="H51" s="54">
        <v>6</v>
      </c>
      <c r="I51" s="54">
        <v>6</v>
      </c>
      <c r="J51" s="54">
        <v>6</v>
      </c>
      <c r="K51" s="55">
        <f>(SUM(D51:J51)-LARGE(D51:J51,1)-LARGE(D51:J51,2)-SMALL(D51:J51,1)-SMALL(D51:J51,2))</f>
        <v>18</v>
      </c>
      <c r="L51" s="56">
        <f>(SUM(D51:J51)-LARGE(D51:J51,1)-LARGE(D51:J51,2)-SMALL(D51:J51,1)-SMALL(D51:J51,2))*C51</f>
        <v>54</v>
      </c>
      <c r="M51" s="57"/>
      <c r="N51" s="57"/>
      <c r="O51" s="57">
        <v>484.15</v>
      </c>
      <c r="P51" s="58"/>
    </row>
    <row r="52" spans="1:16" ht="12.75" outlineLevel="1">
      <c r="A52" s="52"/>
      <c r="B52" s="44" t="str">
        <f>'[1]СТАРТ+ ФИН'!E49</f>
        <v>305В</v>
      </c>
      <c r="C52" s="53">
        <v>3</v>
      </c>
      <c r="D52" s="54">
        <v>4.5</v>
      </c>
      <c r="E52" s="54">
        <v>5.5</v>
      </c>
      <c r="F52" s="54">
        <v>5</v>
      </c>
      <c r="G52" s="54">
        <v>6</v>
      </c>
      <c r="H52" s="54">
        <v>5</v>
      </c>
      <c r="I52" s="54">
        <v>6</v>
      </c>
      <c r="J52" s="54">
        <v>6</v>
      </c>
      <c r="K52" s="55">
        <f>(SUM(D52:J52)-LARGE(D52:J52,1)-LARGE(D52:J52,2)-SMALL(D52:J52,1)-SMALL(D52:J52,2))</f>
        <v>16.5</v>
      </c>
      <c r="L52" s="56">
        <f>(SUM(D52:J52)-LARGE(D52:J52,1)-LARGE(D52:J52,2)-SMALL(D52:J52,1)-SMALL(D52:J52,2))*C52</f>
        <v>49.5</v>
      </c>
      <c r="M52" s="57"/>
      <c r="N52" s="57"/>
      <c r="O52" s="57">
        <v>484.15</v>
      </c>
      <c r="P52" s="58"/>
    </row>
    <row r="53" spans="1:16" ht="12.75" outlineLevel="1">
      <c r="A53" s="52"/>
      <c r="B53" s="44" t="str">
        <f>'[1]СТАРТ+ ФИН'!G49</f>
        <v>107В</v>
      </c>
      <c r="C53" s="53">
        <v>3.1</v>
      </c>
      <c r="D53" s="54">
        <v>6.5</v>
      </c>
      <c r="E53" s="54">
        <v>7</v>
      </c>
      <c r="F53" s="54">
        <v>7</v>
      </c>
      <c r="G53" s="54">
        <v>6</v>
      </c>
      <c r="H53" s="54">
        <v>7</v>
      </c>
      <c r="I53" s="54">
        <v>7</v>
      </c>
      <c r="J53" s="54">
        <v>7</v>
      </c>
      <c r="K53" s="55">
        <f>(SUM(D53:J53)-LARGE(D53:J53,1)-LARGE(D53:J53,2)-SMALL(D53:J53,1)-SMALL(D53:J53,2))</f>
        <v>21</v>
      </c>
      <c r="L53" s="56">
        <f>(SUM(D53:J53)-LARGE(D53:J53,1)-LARGE(D53:J53,2)-SMALL(D53:J53,1)-SMALL(D53:J53,2))*C53</f>
        <v>65.10000000000001</v>
      </c>
      <c r="M53" s="57"/>
      <c r="N53" s="57"/>
      <c r="O53" s="57">
        <v>484.15</v>
      </c>
      <c r="P53" s="59"/>
    </row>
    <row r="54" spans="1:16" ht="12.75" outlineLevel="1">
      <c r="A54" s="52"/>
      <c r="B54" s="44" t="str">
        <f>'[1]СТАРТ+ ФИН'!I49</f>
        <v>5152В</v>
      </c>
      <c r="C54" s="53">
        <v>3</v>
      </c>
      <c r="D54" s="54">
        <v>7</v>
      </c>
      <c r="E54" s="54">
        <v>7.5</v>
      </c>
      <c r="F54" s="54">
        <v>7</v>
      </c>
      <c r="G54" s="54">
        <v>7</v>
      </c>
      <c r="H54" s="54">
        <v>6.5</v>
      </c>
      <c r="I54" s="54">
        <v>7</v>
      </c>
      <c r="J54" s="54">
        <v>7</v>
      </c>
      <c r="K54" s="55">
        <f>(SUM(D54:J54)-LARGE(D54:J54,1)-LARGE(D54:J54,2)-SMALL(D54:J54,1)-SMALL(D54:J54,2))</f>
        <v>21</v>
      </c>
      <c r="L54" s="56">
        <f>(SUM(D54:J54)-LARGE(D54:J54,1)-LARGE(D54:J54,2)-SMALL(D54:J54,1)-SMALL(D54:J54,2))*C54</f>
        <v>63</v>
      </c>
      <c r="M54" s="57"/>
      <c r="N54" s="57"/>
      <c r="O54" s="57">
        <v>484.15</v>
      </c>
      <c r="P54" s="59"/>
    </row>
    <row r="55" spans="1:16" ht="12.75" outlineLevel="1">
      <c r="A55" s="52"/>
      <c r="B55" s="44" t="str">
        <f>'[1]СТАРТ+ ФИН'!K49</f>
        <v>405В</v>
      </c>
      <c r="C55" s="53">
        <v>3</v>
      </c>
      <c r="D55" s="54">
        <v>7</v>
      </c>
      <c r="E55" s="54">
        <v>7</v>
      </c>
      <c r="F55" s="54">
        <v>7.5</v>
      </c>
      <c r="G55" s="54">
        <v>7</v>
      </c>
      <c r="H55" s="54">
        <v>7</v>
      </c>
      <c r="I55" s="54">
        <v>7</v>
      </c>
      <c r="J55" s="54">
        <v>7</v>
      </c>
      <c r="K55" s="55">
        <f>(SUM(D55:J55)-LARGE(D55:J55,1)-LARGE(D55:J55,2)-SMALL(D55:J55,1)-SMALL(D55:J55,2))</f>
        <v>21</v>
      </c>
      <c r="L55" s="56">
        <f>(SUM(D55:J55)-LARGE(D55:J55,1)-LARGE(D55:J55,2)-SMALL(D55:J55,1)-SMALL(D55:J55,2))*C55</f>
        <v>63</v>
      </c>
      <c r="M55" s="57"/>
      <c r="N55" s="57"/>
      <c r="O55" s="57">
        <v>484.15</v>
      </c>
      <c r="P55" s="59"/>
    </row>
    <row r="56" spans="1:16" ht="15" outlineLevel="1">
      <c r="A56" s="52"/>
      <c r="B56" s="61" t="s">
        <v>10</v>
      </c>
      <c r="C56" s="62">
        <v>15.1</v>
      </c>
      <c r="D56" s="63"/>
      <c r="E56" s="60"/>
      <c r="F56" s="60"/>
      <c r="G56" s="60"/>
      <c r="H56" s="60"/>
      <c r="I56" s="60"/>
      <c r="J56" s="60"/>
      <c r="K56" s="64" t="s">
        <v>11</v>
      </c>
      <c r="L56" s="65">
        <f>SUM(L51:L55)</f>
        <v>294.6</v>
      </c>
      <c r="M56" s="57"/>
      <c r="N56" s="57"/>
      <c r="O56" s="57">
        <v>484.15</v>
      </c>
      <c r="P56" s="59"/>
    </row>
    <row r="57" spans="1:16" s="51" customFormat="1" ht="15">
      <c r="A57" s="44">
        <v>8</v>
      </c>
      <c r="B57" s="46" t="str">
        <f>'[1]СТАРТ+ ФИН'!C13</f>
        <v>ПОПОВ ВЛАДИМИР</v>
      </c>
      <c r="C57" s="47"/>
      <c r="D57" s="46"/>
      <c r="E57" s="46"/>
      <c r="F57" s="46">
        <f>'[1]СТАРТ+ ФИН'!F13</f>
        <v>1996</v>
      </c>
      <c r="G57" s="46" t="str">
        <f>'[1]СТАРТ+ ФИН'!G13</f>
        <v>КМС</v>
      </c>
      <c r="H57" s="46" t="str">
        <f>'[1]СТАРТ+ ФИН'!H13</f>
        <v>ЕКАТЕРИНБУР ДВОРЕЦ МОЛОДЕЖИ УОР-1</v>
      </c>
      <c r="I57" s="46"/>
      <c r="J57" s="46"/>
      <c r="K57" s="48"/>
      <c r="L57" s="44"/>
      <c r="M57" s="49">
        <f>L63</f>
        <v>303.5</v>
      </c>
      <c r="N57" s="49">
        <v>173.6</v>
      </c>
      <c r="O57" s="49">
        <v>477.1</v>
      </c>
      <c r="P57" s="50" t="str">
        <f>'[1]СТАРТ+ ФИН'!M13</f>
        <v>МАМИН Н.П.</v>
      </c>
    </row>
    <row r="58" spans="1:16" ht="12.75" outlineLevel="1">
      <c r="A58" s="52">
        <f aca="true" t="shared" si="2" ref="A58:A63">A57</f>
        <v>8</v>
      </c>
      <c r="B58" s="44" t="str">
        <f>'[1]СТАРТ+ ФИН'!C14</f>
        <v>205В</v>
      </c>
      <c r="C58" s="53">
        <v>3</v>
      </c>
      <c r="D58" s="54">
        <v>7</v>
      </c>
      <c r="E58" s="54">
        <v>6.5</v>
      </c>
      <c r="F58" s="54">
        <v>7</v>
      </c>
      <c r="G58" s="54">
        <v>6.5</v>
      </c>
      <c r="H58" s="54">
        <v>7</v>
      </c>
      <c r="I58" s="54">
        <v>6.5</v>
      </c>
      <c r="J58" s="54">
        <v>6</v>
      </c>
      <c r="K58" s="55">
        <f>(SUM(D58:J58)-LARGE(D58:J58,1)-LARGE(D58:J58,2)-SMALL(D58:J58,1)-SMALL(D58:J58,2))</f>
        <v>20</v>
      </c>
      <c r="L58" s="56">
        <f>(SUM(D58:J58)-LARGE(D58:J58,1)-LARGE(D58:J58,2)-SMALL(D58:J58,1)-SMALL(D58:J58,2))*C58</f>
        <v>60</v>
      </c>
      <c r="M58" s="57"/>
      <c r="N58" s="57"/>
      <c r="O58" s="57">
        <v>477.1</v>
      </c>
      <c r="P58" s="58"/>
    </row>
    <row r="59" spans="1:16" ht="12.75" outlineLevel="1">
      <c r="A59" s="52">
        <f t="shared" si="2"/>
        <v>8</v>
      </c>
      <c r="B59" s="44" t="str">
        <f>'[1]СТАРТ+ ФИН'!E14</f>
        <v>305В</v>
      </c>
      <c r="C59" s="53">
        <v>3</v>
      </c>
      <c r="D59" s="54">
        <v>7</v>
      </c>
      <c r="E59" s="54">
        <v>7</v>
      </c>
      <c r="F59" s="54">
        <v>6.5</v>
      </c>
      <c r="G59" s="54">
        <v>8</v>
      </c>
      <c r="H59" s="54">
        <v>6</v>
      </c>
      <c r="I59" s="54">
        <v>5.5</v>
      </c>
      <c r="J59" s="54">
        <v>6</v>
      </c>
      <c r="K59" s="55">
        <f>(SUM(D59:J59)-LARGE(D59:J59,1)-LARGE(D59:J59,2)-SMALL(D59:J59,1)-SMALL(D59:J59,2))</f>
        <v>19.5</v>
      </c>
      <c r="L59" s="56">
        <f>(SUM(D59:J59)-LARGE(D59:J59,1)-LARGE(D59:J59,2)-SMALL(D59:J59,1)-SMALL(D59:J59,2))*C59</f>
        <v>58.5</v>
      </c>
      <c r="M59" s="57"/>
      <c r="N59" s="57"/>
      <c r="O59" s="57">
        <v>477.1</v>
      </c>
      <c r="P59" s="58"/>
    </row>
    <row r="60" spans="1:16" ht="12.75" outlineLevel="1">
      <c r="A60" s="52">
        <f t="shared" si="2"/>
        <v>8</v>
      </c>
      <c r="B60" s="44" t="str">
        <f>'[1]СТАРТ+ ФИН'!G14</f>
        <v>405В</v>
      </c>
      <c r="C60" s="53">
        <v>3</v>
      </c>
      <c r="D60" s="54">
        <v>6.5</v>
      </c>
      <c r="E60" s="54">
        <v>7</v>
      </c>
      <c r="F60" s="54">
        <v>7</v>
      </c>
      <c r="G60" s="54">
        <v>7</v>
      </c>
      <c r="H60" s="54">
        <v>6</v>
      </c>
      <c r="I60" s="54">
        <v>6</v>
      </c>
      <c r="J60" s="54">
        <v>6.5</v>
      </c>
      <c r="K60" s="55">
        <f>(SUM(D60:J60)-LARGE(D60:J60,1)-LARGE(D60:J60,2)-SMALL(D60:J60,1)-SMALL(D60:J60,2))</f>
        <v>20</v>
      </c>
      <c r="L60" s="56">
        <f>(SUM(D60:J60)-LARGE(D60:J60,1)-LARGE(D60:J60,2)-SMALL(D60:J60,1)-SMALL(D60:J60,2))*C60</f>
        <v>60</v>
      </c>
      <c r="M60" s="57"/>
      <c r="N60" s="57"/>
      <c r="O60" s="57">
        <v>477.1</v>
      </c>
      <c r="P60" s="59"/>
    </row>
    <row r="61" spans="1:16" ht="12.75" outlineLevel="1">
      <c r="A61" s="52">
        <f t="shared" si="2"/>
        <v>8</v>
      </c>
      <c r="B61" s="44" t="str">
        <f>'[1]СТАРТ+ ФИН'!I14</f>
        <v>107В</v>
      </c>
      <c r="C61" s="53">
        <v>3.1</v>
      </c>
      <c r="D61" s="54">
        <v>6</v>
      </c>
      <c r="E61" s="54">
        <v>7</v>
      </c>
      <c r="F61" s="54">
        <v>6.5</v>
      </c>
      <c r="G61" s="54">
        <v>6.5</v>
      </c>
      <c r="H61" s="54">
        <v>6</v>
      </c>
      <c r="I61" s="54">
        <v>7</v>
      </c>
      <c r="J61" s="54">
        <v>7</v>
      </c>
      <c r="K61" s="55">
        <f>(SUM(D61:J61)-LARGE(D61:J61,1)-LARGE(D61:J61,2)-SMALL(D61:J61,1)-SMALL(D61:J61,2))</f>
        <v>20</v>
      </c>
      <c r="L61" s="56">
        <f>(SUM(D61:J61)-LARGE(D61:J61,1)-LARGE(D61:J61,2)-SMALL(D61:J61,1)-SMALL(D61:J61,2))*C61</f>
        <v>62</v>
      </c>
      <c r="M61" s="57"/>
      <c r="N61" s="57"/>
      <c r="O61" s="57">
        <v>477.1</v>
      </c>
      <c r="P61" s="59"/>
    </row>
    <row r="62" spans="1:16" ht="12.75" outlineLevel="1">
      <c r="A62" s="52">
        <f t="shared" si="2"/>
        <v>8</v>
      </c>
      <c r="B62" s="44" t="str">
        <f>'[1]СТАРТ+ ФИН'!K14</f>
        <v>5152В</v>
      </c>
      <c r="C62" s="53">
        <v>3</v>
      </c>
      <c r="D62" s="54">
        <v>7</v>
      </c>
      <c r="E62" s="54">
        <v>7</v>
      </c>
      <c r="F62" s="54">
        <v>7</v>
      </c>
      <c r="G62" s="54">
        <v>7</v>
      </c>
      <c r="H62" s="54">
        <v>7</v>
      </c>
      <c r="I62" s="54">
        <v>7</v>
      </c>
      <c r="J62" s="54">
        <v>7</v>
      </c>
      <c r="K62" s="55">
        <f>(SUM(D62:J62)-LARGE(D62:J62,1)-LARGE(D62:J62,2)-SMALL(D62:J62,1)-SMALL(D62:J62,2))</f>
        <v>21</v>
      </c>
      <c r="L62" s="56">
        <f>(SUM(D62:J62)-LARGE(D62:J62,1)-LARGE(D62:J62,2)-SMALL(D62:J62,1)-SMALL(D62:J62,2))*C62</f>
        <v>63</v>
      </c>
      <c r="M62" s="57"/>
      <c r="N62" s="57"/>
      <c r="O62" s="57">
        <v>477.1</v>
      </c>
      <c r="P62" s="59"/>
    </row>
    <row r="63" spans="1:16" ht="15" outlineLevel="1">
      <c r="A63" s="52">
        <f t="shared" si="2"/>
        <v>8</v>
      </c>
      <c r="B63" s="61" t="s">
        <v>10</v>
      </c>
      <c r="C63" s="62">
        <v>15.1</v>
      </c>
      <c r="D63" s="63"/>
      <c r="E63" s="60"/>
      <c r="F63" s="60"/>
      <c r="G63" s="60"/>
      <c r="H63" s="60"/>
      <c r="I63" s="60"/>
      <c r="J63" s="60"/>
      <c r="K63" s="64" t="s">
        <v>11</v>
      </c>
      <c r="L63" s="65">
        <f>SUM(L58:L62)</f>
        <v>303.5</v>
      </c>
      <c r="M63" s="57"/>
      <c r="N63" s="57"/>
      <c r="O63" s="57">
        <v>477.1</v>
      </c>
      <c r="P63" s="59"/>
    </row>
    <row r="64" spans="1:16" s="51" customFormat="1" ht="15">
      <c r="A64" s="44">
        <v>9</v>
      </c>
      <c r="B64" s="46" t="str">
        <f>'[1]СТАРТ+ ФИН'!C41</f>
        <v>ГЮЛЕВ МАГОМЕД</v>
      </c>
      <c r="C64" s="47"/>
      <c r="D64" s="46"/>
      <c r="E64" s="46"/>
      <c r="F64" s="46">
        <f>'[1]СТАРТ+ ФИН'!F41</f>
        <v>1997</v>
      </c>
      <c r="G64" s="46" t="str">
        <f>'[1]СТАРТ+ ФИН'!G41</f>
        <v>МС</v>
      </c>
      <c r="H64" s="46" t="str">
        <f>'[1]СТАРТ+ ФИН'!H41</f>
        <v>ПЕНЗА ПОСДЮСШОР ШВСМ</v>
      </c>
      <c r="I64" s="46"/>
      <c r="J64" s="46"/>
      <c r="K64" s="48"/>
      <c r="L64" s="44"/>
      <c r="M64" s="49">
        <f>L70</f>
        <v>248.10000000000002</v>
      </c>
      <c r="N64" s="49">
        <v>207.7</v>
      </c>
      <c r="O64" s="49">
        <v>455.8</v>
      </c>
      <c r="P64" s="50" t="str">
        <f>'[1]СТАРТ+ ФИН'!M41</f>
        <v>КУЛЕМИН О.В., ЛУКАШ Т.Г.</v>
      </c>
    </row>
    <row r="65" spans="1:16" ht="12.75" outlineLevel="1">
      <c r="A65" s="52"/>
      <c r="B65" s="44" t="str">
        <f>'[1]СТАРТ+ ФИН'!C42</f>
        <v>107В</v>
      </c>
      <c r="C65" s="53">
        <v>3.1</v>
      </c>
      <c r="D65" s="54">
        <v>7</v>
      </c>
      <c r="E65" s="54">
        <v>7</v>
      </c>
      <c r="F65" s="54">
        <v>7</v>
      </c>
      <c r="G65" s="54">
        <v>7</v>
      </c>
      <c r="H65" s="54">
        <v>7</v>
      </c>
      <c r="I65" s="54">
        <v>6.5</v>
      </c>
      <c r="J65" s="54">
        <v>7.5</v>
      </c>
      <c r="K65" s="55">
        <f>(SUM(D65:J65)-LARGE(D65:J65,1)-LARGE(D65:J65,2)-SMALL(D65:J65,1)-SMALL(D65:J65,2))</f>
        <v>21</v>
      </c>
      <c r="L65" s="56">
        <f>(SUM(D65:J65)-LARGE(D65:J65,1)-LARGE(D65:J65,2)-SMALL(D65:J65,1)-SMALL(D65:J65,2))*C65</f>
        <v>65.10000000000001</v>
      </c>
      <c r="M65" s="57"/>
      <c r="N65" s="57"/>
      <c r="O65" s="57">
        <v>455.8</v>
      </c>
      <c r="P65" s="58"/>
    </row>
    <row r="66" spans="1:16" ht="12.75" outlineLevel="1">
      <c r="A66" s="52"/>
      <c r="B66" s="44" t="str">
        <f>'[1]СТАРТ+ ФИН'!E42</f>
        <v>5152В</v>
      </c>
      <c r="C66" s="53">
        <v>3</v>
      </c>
      <c r="D66" s="54">
        <v>5</v>
      </c>
      <c r="E66" s="54">
        <v>5.5</v>
      </c>
      <c r="F66" s="54">
        <v>5</v>
      </c>
      <c r="G66" s="54">
        <v>5.5</v>
      </c>
      <c r="H66" s="54">
        <v>5</v>
      </c>
      <c r="I66" s="54">
        <v>5.5</v>
      </c>
      <c r="J66" s="54">
        <v>5.5</v>
      </c>
      <c r="K66" s="55">
        <f>(SUM(D66:J66)-LARGE(D66:J66,1)-LARGE(D66:J66,2)-SMALL(D66:J66,1)-SMALL(D66:J66,2))</f>
        <v>16</v>
      </c>
      <c r="L66" s="56">
        <f>(SUM(D66:J66)-LARGE(D66:J66,1)-LARGE(D66:J66,2)-SMALL(D66:J66,1)-SMALL(D66:J66,2))*C66</f>
        <v>48</v>
      </c>
      <c r="M66" s="57"/>
      <c r="N66" s="57"/>
      <c r="O66" s="57">
        <v>455.8</v>
      </c>
      <c r="P66" s="58"/>
    </row>
    <row r="67" spans="1:16" ht="12.75" outlineLevel="1">
      <c r="A67" s="52"/>
      <c r="B67" s="44" t="str">
        <f>'[1]СТАРТ+ ФИН'!G42</f>
        <v>205В</v>
      </c>
      <c r="C67" s="53">
        <v>3</v>
      </c>
      <c r="D67" s="54">
        <v>3</v>
      </c>
      <c r="E67" s="54">
        <v>2.5</v>
      </c>
      <c r="F67" s="54">
        <v>3.5</v>
      </c>
      <c r="G67" s="54">
        <v>3</v>
      </c>
      <c r="H67" s="54">
        <v>3.5</v>
      </c>
      <c r="I67" s="54">
        <v>3</v>
      </c>
      <c r="J67" s="54">
        <v>3</v>
      </c>
      <c r="K67" s="55">
        <f>(SUM(D67:J67)-LARGE(D67:J67,1)-LARGE(D67:J67,2)-SMALL(D67:J67,1)-SMALL(D67:J67,2))</f>
        <v>9</v>
      </c>
      <c r="L67" s="56">
        <f>(SUM(D67:J67)-LARGE(D67:J67,1)-LARGE(D67:J67,2)-SMALL(D67:J67,1)-SMALL(D67:J67,2))*C67</f>
        <v>27</v>
      </c>
      <c r="M67" s="57"/>
      <c r="N67" s="57"/>
      <c r="O67" s="57">
        <v>455.8</v>
      </c>
      <c r="P67" s="59"/>
    </row>
    <row r="68" spans="1:16" ht="12.75" outlineLevel="1">
      <c r="A68" s="52"/>
      <c r="B68" s="44" t="str">
        <f>'[1]СТАРТ+ ФИН'!I42</f>
        <v>305В</v>
      </c>
      <c r="C68" s="53">
        <v>3</v>
      </c>
      <c r="D68" s="54">
        <v>5.5</v>
      </c>
      <c r="E68" s="54">
        <v>5.5</v>
      </c>
      <c r="F68" s="54">
        <v>6.5</v>
      </c>
      <c r="G68" s="54">
        <v>6</v>
      </c>
      <c r="H68" s="54">
        <v>6</v>
      </c>
      <c r="I68" s="54">
        <v>6</v>
      </c>
      <c r="J68" s="54">
        <v>6</v>
      </c>
      <c r="K68" s="55">
        <f>(SUM(D68:J68)-LARGE(D68:J68,1)-LARGE(D68:J68,2)-SMALL(D68:J68,1)-SMALL(D68:J68,2))</f>
        <v>18</v>
      </c>
      <c r="L68" s="56">
        <f>(SUM(D68:J68)-LARGE(D68:J68,1)-LARGE(D68:J68,2)-SMALL(D68:J68,1)-SMALL(D68:J68,2))*C68</f>
        <v>54</v>
      </c>
      <c r="M68" s="57"/>
      <c r="N68" s="57"/>
      <c r="O68" s="57">
        <v>455.8</v>
      </c>
      <c r="P68" s="59"/>
    </row>
    <row r="69" spans="1:16" ht="12.75" outlineLevel="1">
      <c r="A69" s="52"/>
      <c r="B69" s="44" t="str">
        <f>'[1]СТАРТ+ ФИН'!K42</f>
        <v>405С</v>
      </c>
      <c r="C69" s="53">
        <v>2.7</v>
      </c>
      <c r="D69" s="54">
        <v>7.5</v>
      </c>
      <c r="E69" s="54">
        <v>6.5</v>
      </c>
      <c r="F69" s="54">
        <v>6</v>
      </c>
      <c r="G69" s="54">
        <v>7</v>
      </c>
      <c r="H69" s="54">
        <v>7</v>
      </c>
      <c r="I69" s="54">
        <v>6</v>
      </c>
      <c r="J69" s="54">
        <v>6.5</v>
      </c>
      <c r="K69" s="55">
        <f>(SUM(D69:J69)-LARGE(D69:J69,1)-LARGE(D69:J69,2)-SMALL(D69:J69,1)-SMALL(D69:J69,2))</f>
        <v>20</v>
      </c>
      <c r="L69" s="56">
        <f>(SUM(D69:J69)-LARGE(D69:J69,1)-LARGE(D69:J69,2)-SMALL(D69:J69,1)-SMALL(D69:J69,2))*C69</f>
        <v>54</v>
      </c>
      <c r="M69" s="57"/>
      <c r="N69" s="57"/>
      <c r="O69" s="57">
        <v>455.8</v>
      </c>
      <c r="P69" s="59"/>
    </row>
    <row r="70" spans="1:16" ht="15" outlineLevel="1">
      <c r="A70" s="52"/>
      <c r="B70" s="61" t="s">
        <v>10</v>
      </c>
      <c r="C70" s="62">
        <v>14.8</v>
      </c>
      <c r="D70" s="63"/>
      <c r="E70" s="60"/>
      <c r="F70" s="60"/>
      <c r="G70" s="60"/>
      <c r="H70" s="60"/>
      <c r="I70" s="60"/>
      <c r="J70" s="60"/>
      <c r="K70" s="64" t="s">
        <v>11</v>
      </c>
      <c r="L70" s="65">
        <f>SUM(L65:L69)</f>
        <v>248.10000000000002</v>
      </c>
      <c r="M70" s="57"/>
      <c r="N70" s="57"/>
      <c r="O70" s="57">
        <v>455.8</v>
      </c>
      <c r="P70" s="59"/>
    </row>
    <row r="71" spans="1:16" s="51" customFormat="1" ht="15">
      <c r="A71" s="44">
        <v>10</v>
      </c>
      <c r="B71" s="46" t="str">
        <f>'[1]СТАРТ+ ФИН'!C20</f>
        <v>ЛАПИН ЕГОР</v>
      </c>
      <c r="C71" s="47"/>
      <c r="D71" s="46"/>
      <c r="E71" s="46"/>
      <c r="F71" s="46">
        <f>'[1]СТАРТ+ ФИН'!F20</f>
        <v>1997</v>
      </c>
      <c r="G71" s="46" t="str">
        <f>'[1]СТАРТ+ ФИН'!G20</f>
        <v>МС</v>
      </c>
      <c r="H71" s="46" t="str">
        <f>'[1]СТАРТ+ ФИН'!H20</f>
        <v>БУЗУЛУК, СДЮСШОР ЦОП</v>
      </c>
      <c r="I71" s="46"/>
      <c r="J71" s="46"/>
      <c r="K71" s="48"/>
      <c r="L71" s="44"/>
      <c r="M71" s="49">
        <f>L77</f>
        <v>268.75</v>
      </c>
      <c r="N71" s="49">
        <v>184</v>
      </c>
      <c r="O71" s="49">
        <v>452.75</v>
      </c>
      <c r="P71" s="50" t="str">
        <f>'[1]СТАРТ+ ФИН'!M20</f>
        <v>ПОСТНИКОВЫ Т.Н., М.В.</v>
      </c>
    </row>
    <row r="72" spans="1:16" ht="12.75" outlineLevel="1">
      <c r="A72" s="52"/>
      <c r="B72" s="44" t="str">
        <f>'[1]СТАРТ+ ФИН'!C21</f>
        <v>405С</v>
      </c>
      <c r="C72" s="53">
        <v>2.7</v>
      </c>
      <c r="D72" s="54">
        <v>7</v>
      </c>
      <c r="E72" s="54">
        <v>7</v>
      </c>
      <c r="F72" s="54">
        <v>6</v>
      </c>
      <c r="G72" s="54">
        <v>6.5</v>
      </c>
      <c r="H72" s="54">
        <v>6.5</v>
      </c>
      <c r="I72" s="54">
        <v>7</v>
      </c>
      <c r="J72" s="54">
        <v>7.5</v>
      </c>
      <c r="K72" s="55">
        <f>(SUM(D72:J72)-LARGE(D72:J72,1)-LARGE(D72:J72,2)-SMALL(D72:J72,1)-SMALL(D72:J72,2))</f>
        <v>20.5</v>
      </c>
      <c r="L72" s="56">
        <f>(SUM(D72:J72)-LARGE(D72:J72,1)-LARGE(D72:J72,2)-SMALL(D72:J72,1)-SMALL(D72:J72,2))*C72</f>
        <v>55.35</v>
      </c>
      <c r="M72" s="57"/>
      <c r="N72" s="57"/>
      <c r="O72" s="57">
        <v>452.75</v>
      </c>
      <c r="P72" s="58"/>
    </row>
    <row r="73" spans="1:16" ht="12.75" outlineLevel="1">
      <c r="A73" s="52"/>
      <c r="B73" s="44" t="str">
        <f>'[1]СТАРТ+ ФИН'!E21</f>
        <v>107С</v>
      </c>
      <c r="C73" s="53">
        <v>2.8</v>
      </c>
      <c r="D73" s="54">
        <v>8</v>
      </c>
      <c r="E73" s="54">
        <v>8</v>
      </c>
      <c r="F73" s="54">
        <v>7</v>
      </c>
      <c r="G73" s="54">
        <v>7</v>
      </c>
      <c r="H73" s="54">
        <v>7.5</v>
      </c>
      <c r="I73" s="54">
        <v>7.5</v>
      </c>
      <c r="J73" s="54">
        <v>7</v>
      </c>
      <c r="K73" s="55">
        <f>(SUM(D73:J73)-LARGE(D73:J73,1)-LARGE(D73:J73,2)-SMALL(D73:J73,1)-SMALL(D73:J73,2))</f>
        <v>22</v>
      </c>
      <c r="L73" s="56">
        <f>(SUM(D73:J73)-LARGE(D73:J73,1)-LARGE(D73:J73,2)-SMALL(D73:J73,1)-SMALL(D73:J73,2))*C73</f>
        <v>61.599999999999994</v>
      </c>
      <c r="M73" s="57"/>
      <c r="N73" s="57"/>
      <c r="O73" s="57">
        <v>452.75</v>
      </c>
      <c r="P73" s="58"/>
    </row>
    <row r="74" spans="1:16" ht="12.75" outlineLevel="1">
      <c r="A74" s="52"/>
      <c r="B74" s="44" t="str">
        <f>'[1]СТАРТ+ ФИН'!G21</f>
        <v>205В</v>
      </c>
      <c r="C74" s="53">
        <v>3</v>
      </c>
      <c r="D74" s="54">
        <v>5.5</v>
      </c>
      <c r="E74" s="54">
        <v>5.5</v>
      </c>
      <c r="F74" s="54">
        <v>5</v>
      </c>
      <c r="G74" s="54">
        <v>4.5</v>
      </c>
      <c r="H74" s="54">
        <v>4.5</v>
      </c>
      <c r="I74" s="54">
        <v>5</v>
      </c>
      <c r="J74" s="54">
        <v>5</v>
      </c>
      <c r="K74" s="55">
        <f>(SUM(D74:J74)-LARGE(D74:J74,1)-LARGE(D74:J74,2)-SMALL(D74:J74,1)-SMALL(D74:J74,2))</f>
        <v>15</v>
      </c>
      <c r="L74" s="56">
        <f>(SUM(D74:J74)-LARGE(D74:J74,1)-LARGE(D74:J74,2)-SMALL(D74:J74,1)-SMALL(D74:J74,2))*C74</f>
        <v>45</v>
      </c>
      <c r="M74" s="57"/>
      <c r="N74" s="57"/>
      <c r="O74" s="57">
        <v>452.75</v>
      </c>
      <c r="P74" s="59"/>
    </row>
    <row r="75" spans="1:16" ht="12.75" outlineLevel="1">
      <c r="A75" s="52"/>
      <c r="B75" s="44" t="str">
        <f>'[1]СТАРТ+ ФИН'!I21</f>
        <v>305С</v>
      </c>
      <c r="C75" s="53">
        <v>2.8</v>
      </c>
      <c r="D75" s="54">
        <v>4.5</v>
      </c>
      <c r="E75" s="54">
        <v>4</v>
      </c>
      <c r="F75" s="54">
        <v>4.5</v>
      </c>
      <c r="G75" s="54">
        <v>4.5</v>
      </c>
      <c r="H75" s="54">
        <v>4.5</v>
      </c>
      <c r="I75" s="54">
        <v>3.5</v>
      </c>
      <c r="J75" s="54">
        <v>5</v>
      </c>
      <c r="K75" s="55">
        <f>(SUM(D75:J75)-LARGE(D75:J75,1)-LARGE(D75:J75,2)-SMALL(D75:J75,1)-SMALL(D75:J75,2))</f>
        <v>13.5</v>
      </c>
      <c r="L75" s="56">
        <f>(SUM(D75:J75)-LARGE(D75:J75,1)-LARGE(D75:J75,2)-SMALL(D75:J75,1)-SMALL(D75:J75,2))*C75</f>
        <v>37.8</v>
      </c>
      <c r="M75" s="57"/>
      <c r="N75" s="57"/>
      <c r="O75" s="57">
        <v>452.75</v>
      </c>
      <c r="P75" s="59"/>
    </row>
    <row r="76" spans="1:16" ht="12.75" outlineLevel="1">
      <c r="A76" s="52"/>
      <c r="B76" s="44" t="str">
        <f>'[1]СТАРТ+ ФИН'!K21</f>
        <v>5152В</v>
      </c>
      <c r="C76" s="53">
        <v>3</v>
      </c>
      <c r="D76" s="54">
        <v>7.5</v>
      </c>
      <c r="E76" s="54">
        <v>7.5</v>
      </c>
      <c r="F76" s="54">
        <v>8</v>
      </c>
      <c r="G76" s="54">
        <v>7.5</v>
      </c>
      <c r="H76" s="54">
        <v>7.5</v>
      </c>
      <c r="I76" s="54">
        <v>8</v>
      </c>
      <c r="J76" s="54">
        <v>8</v>
      </c>
      <c r="K76" s="55">
        <f>(SUM(D76:J76)-LARGE(D76:J76,1)-LARGE(D76:J76,2)-SMALL(D76:J76,1)-SMALL(D76:J76,2))</f>
        <v>23</v>
      </c>
      <c r="L76" s="56">
        <f>(SUM(D76:J76)-LARGE(D76:J76,1)-LARGE(D76:J76,2)-SMALL(D76:J76,1)-SMALL(D76:J76,2))*C76</f>
        <v>69</v>
      </c>
      <c r="M76" s="57"/>
      <c r="N76" s="57"/>
      <c r="O76" s="57">
        <v>452.75</v>
      </c>
      <c r="P76" s="59"/>
    </row>
    <row r="77" spans="1:16" ht="15" outlineLevel="1">
      <c r="A77" s="52"/>
      <c r="B77" s="61" t="s">
        <v>10</v>
      </c>
      <c r="C77" s="62">
        <v>14.3</v>
      </c>
      <c r="D77" s="63"/>
      <c r="E77" s="60"/>
      <c r="F77" s="60"/>
      <c r="G77" s="60"/>
      <c r="H77" s="60"/>
      <c r="I77" s="60"/>
      <c r="J77" s="60"/>
      <c r="K77" s="64" t="s">
        <v>11</v>
      </c>
      <c r="L77" s="65">
        <f>SUM(L72:L76)</f>
        <v>268.75</v>
      </c>
      <c r="M77" s="57"/>
      <c r="N77" s="57"/>
      <c r="O77" s="57">
        <v>452.75</v>
      </c>
      <c r="P77" s="59"/>
    </row>
    <row r="78" spans="1:16" s="51" customFormat="1" ht="15">
      <c r="A78" s="44">
        <v>11</v>
      </c>
      <c r="B78" s="46" t="str">
        <f>'[1]СТАРТ+ ФИН'!C62</f>
        <v>ШПАНОВ АРТЕМ</v>
      </c>
      <c r="C78" s="47"/>
      <c r="D78" s="46"/>
      <c r="E78" s="46"/>
      <c r="F78" s="46">
        <f>'[1]СТАРТ+ ФИН'!F62</f>
        <v>1996</v>
      </c>
      <c r="G78" s="46" t="str">
        <f>'[1]СТАРТ+ ФИН'!G62</f>
        <v>МС</v>
      </c>
      <c r="H78" s="46" t="str">
        <f>'[1]СТАРТ+ ФИН'!H62</f>
        <v>САРАТОВ СДЮСШОР 11</v>
      </c>
      <c r="I78" s="46"/>
      <c r="J78" s="46"/>
      <c r="K78" s="48"/>
      <c r="L78" s="44"/>
      <c r="M78" s="49">
        <f>L84</f>
        <v>247.85000000000002</v>
      </c>
      <c r="N78" s="49">
        <v>202.05</v>
      </c>
      <c r="O78" s="49">
        <v>449.9</v>
      </c>
      <c r="P78" s="50" t="str">
        <f>'[1]СТАРТ+ ФИН'!M62</f>
        <v>ЮДИНА Т.Ю., СТОЛБОВ А.Н.</v>
      </c>
    </row>
    <row r="79" spans="1:16" ht="12.75" outlineLevel="1">
      <c r="A79" s="52"/>
      <c r="B79" s="44" t="str">
        <f>'[1]СТАРТ+ ФИН'!C63</f>
        <v>5152В</v>
      </c>
      <c r="C79" s="53">
        <v>3</v>
      </c>
      <c r="D79" s="54">
        <v>8</v>
      </c>
      <c r="E79" s="54">
        <v>8</v>
      </c>
      <c r="F79" s="54">
        <v>7.5</v>
      </c>
      <c r="G79" s="54">
        <v>7.5</v>
      </c>
      <c r="H79" s="54">
        <v>8</v>
      </c>
      <c r="I79" s="54">
        <v>8</v>
      </c>
      <c r="J79" s="54">
        <v>7.5</v>
      </c>
      <c r="K79" s="55">
        <f>(SUM(D79:J79)-LARGE(D79:J79,1)-LARGE(D79:J79,2)-SMALL(D79:J79,1)-SMALL(D79:J79,2))</f>
        <v>23.5</v>
      </c>
      <c r="L79" s="56">
        <f>(SUM(D79:J79)-LARGE(D79:J79,1)-LARGE(D79:J79,2)-SMALL(D79:J79,1)-SMALL(D79:J79,2))*C79</f>
        <v>70.5</v>
      </c>
      <c r="M79" s="57"/>
      <c r="N79" s="57"/>
      <c r="O79" s="57">
        <v>449.9</v>
      </c>
      <c r="P79" s="58"/>
    </row>
    <row r="80" spans="1:16" ht="12.75" outlineLevel="1">
      <c r="A80" s="52"/>
      <c r="B80" s="44" t="str">
        <f>'[1]СТАРТ+ ФИН'!E63</f>
        <v>407С</v>
      </c>
      <c r="C80" s="53">
        <v>3.4</v>
      </c>
      <c r="D80" s="54">
        <v>2</v>
      </c>
      <c r="E80" s="54">
        <v>3</v>
      </c>
      <c r="F80" s="54">
        <v>3.5</v>
      </c>
      <c r="G80" s="54">
        <v>3.5</v>
      </c>
      <c r="H80" s="54">
        <v>3</v>
      </c>
      <c r="I80" s="54">
        <v>4</v>
      </c>
      <c r="J80" s="54">
        <v>3.5</v>
      </c>
      <c r="K80" s="55">
        <f>(SUM(D80:J80)-LARGE(D80:J80,1)-LARGE(D80:J80,2)-SMALL(D80:J80,1)-SMALL(D80:J80,2))</f>
        <v>10</v>
      </c>
      <c r="L80" s="56">
        <f>(SUM(D80:J80)-LARGE(D80:J80,1)-LARGE(D80:J80,2)-SMALL(D80:J80,1)-SMALL(D80:J80,2))*C80</f>
        <v>34</v>
      </c>
      <c r="M80" s="57"/>
      <c r="N80" s="57"/>
      <c r="O80" s="57">
        <v>449.9</v>
      </c>
      <c r="P80" s="58"/>
    </row>
    <row r="81" spans="1:16" ht="12.75" outlineLevel="1">
      <c r="A81" s="52"/>
      <c r="B81" s="44" t="str">
        <f>'[1]СТАРТ+ ФИН'!G63</f>
        <v>205В</v>
      </c>
      <c r="C81" s="53">
        <v>3</v>
      </c>
      <c r="D81" s="54">
        <v>5.5</v>
      </c>
      <c r="E81" s="54">
        <v>4.5</v>
      </c>
      <c r="F81" s="54">
        <v>4.5</v>
      </c>
      <c r="G81" s="54">
        <v>5</v>
      </c>
      <c r="H81" s="54">
        <v>5.5</v>
      </c>
      <c r="I81" s="54">
        <v>5</v>
      </c>
      <c r="J81" s="54">
        <v>5</v>
      </c>
      <c r="K81" s="55">
        <f>(SUM(D81:J81)-LARGE(D81:J81,1)-LARGE(D81:J81,2)-SMALL(D81:J81,1)-SMALL(D81:J81,2))</f>
        <v>15</v>
      </c>
      <c r="L81" s="56">
        <f>(SUM(D81:J81)-LARGE(D81:J81,1)-LARGE(D81:J81,2)-SMALL(D81:J81,1)-SMALL(D81:J81,2))*C81</f>
        <v>45</v>
      </c>
      <c r="M81" s="57"/>
      <c r="N81" s="57"/>
      <c r="O81" s="57">
        <v>449.9</v>
      </c>
      <c r="P81" s="59"/>
    </row>
    <row r="82" spans="1:16" ht="12.75" outlineLevel="1">
      <c r="A82" s="52"/>
      <c r="B82" s="44" t="str">
        <f>'[1]СТАРТ+ ФИН'!I63</f>
        <v>307С</v>
      </c>
      <c r="C82" s="53">
        <v>3.5</v>
      </c>
      <c r="D82" s="54">
        <v>3.5</v>
      </c>
      <c r="E82" s="54">
        <v>2.5</v>
      </c>
      <c r="F82" s="54">
        <v>3</v>
      </c>
      <c r="G82" s="54">
        <v>3</v>
      </c>
      <c r="H82" s="54">
        <v>3.5</v>
      </c>
      <c r="I82" s="54">
        <v>3.5</v>
      </c>
      <c r="J82" s="54">
        <v>3</v>
      </c>
      <c r="K82" s="55">
        <f>(SUM(D82:J82)-LARGE(D82:J82,1)-LARGE(D82:J82,2)-SMALL(D82:J82,1)-SMALL(D82:J82,2))</f>
        <v>9.5</v>
      </c>
      <c r="L82" s="56">
        <f>(SUM(D82:J82)-LARGE(D82:J82,1)-LARGE(D82:J82,2)-SMALL(D82:J82,1)-SMALL(D82:J82,2))*C82</f>
        <v>33.25</v>
      </c>
      <c r="M82" s="57"/>
      <c r="N82" s="57"/>
      <c r="O82" s="57">
        <v>449.9</v>
      </c>
      <c r="P82" s="59"/>
    </row>
    <row r="83" spans="1:16" ht="12.75" outlineLevel="1">
      <c r="A83" s="52"/>
      <c r="B83" s="44" t="str">
        <f>'[1]СТАРТ+ ФИН'!K63</f>
        <v>107В</v>
      </c>
      <c r="C83" s="53">
        <v>3.1</v>
      </c>
      <c r="D83" s="54">
        <v>7</v>
      </c>
      <c r="E83" s="54">
        <v>6.5</v>
      </c>
      <c r="F83" s="54">
        <v>6.5</v>
      </c>
      <c r="G83" s="54">
        <v>7</v>
      </c>
      <c r="H83" s="54">
        <v>7</v>
      </c>
      <c r="I83" s="54">
        <v>7</v>
      </c>
      <c r="J83" s="54">
        <v>7.5</v>
      </c>
      <c r="K83" s="55">
        <f>(SUM(D83:J83)-LARGE(D83:J83,1)-LARGE(D83:J83,2)-SMALL(D83:J83,1)-SMALL(D83:J83,2))</f>
        <v>21</v>
      </c>
      <c r="L83" s="56">
        <f>(SUM(D83:J83)-LARGE(D83:J83,1)-LARGE(D83:J83,2)-SMALL(D83:J83,1)-SMALL(D83:J83,2))*C83</f>
        <v>65.10000000000001</v>
      </c>
      <c r="M83" s="57"/>
      <c r="N83" s="57"/>
      <c r="O83" s="57">
        <v>449.9</v>
      </c>
      <c r="P83" s="59"/>
    </row>
    <row r="84" spans="1:16" ht="15" outlineLevel="1">
      <c r="A84" s="52"/>
      <c r="B84" s="61" t="s">
        <v>10</v>
      </c>
      <c r="C84" s="62">
        <v>16</v>
      </c>
      <c r="D84" s="63"/>
      <c r="E84" s="60"/>
      <c r="F84" s="60"/>
      <c r="G84" s="60"/>
      <c r="H84" s="60"/>
      <c r="I84" s="60"/>
      <c r="J84" s="60"/>
      <c r="K84" s="64" t="s">
        <v>11</v>
      </c>
      <c r="L84" s="65">
        <f>SUM(L79:L83)</f>
        <v>247.85000000000002</v>
      </c>
      <c r="M84" s="57"/>
      <c r="N84" s="57"/>
      <c r="O84" s="57">
        <v>449.9</v>
      </c>
      <c r="P84" s="59"/>
    </row>
    <row r="85" spans="1:16" s="51" customFormat="1" ht="15">
      <c r="A85" s="44">
        <v>12</v>
      </c>
      <c r="B85" s="46" t="str">
        <f>'[1]СТАРТ+ ФИН'!C6</f>
        <v>ВНУКОВ ИГОРЬ</v>
      </c>
      <c r="C85" s="47"/>
      <c r="D85" s="46"/>
      <c r="E85" s="46"/>
      <c r="F85" s="46">
        <f>'[1]СТАРТ+ ФИН'!F6</f>
        <v>1997</v>
      </c>
      <c r="G85" s="46" t="str">
        <f>'[1]СТАРТ+ ФИН'!G6</f>
        <v>МС</v>
      </c>
      <c r="H85" s="46" t="str">
        <f>'[1]СТАРТ+ ФИН'!H6</f>
        <v>ВОРОНЕЖ ОСДЮСШОР ИМ. Д.САУТИНА</v>
      </c>
      <c r="I85" s="46"/>
      <c r="J85" s="46"/>
      <c r="K85" s="48"/>
      <c r="L85" s="44"/>
      <c r="M85" s="49">
        <f>L91</f>
        <v>255.2</v>
      </c>
      <c r="N85" s="49">
        <v>188.55</v>
      </c>
      <c r="O85" s="49">
        <v>443.75</v>
      </c>
      <c r="P85" s="50" t="str">
        <f>'[1]СТАРТ+ ФИН'!M6</f>
        <v>САУТИН Д.И., ДРОЖЖИНЫ Е.Г.,Н.В.</v>
      </c>
    </row>
    <row r="86" spans="1:16" ht="12.75" outlineLevel="1">
      <c r="A86" s="52">
        <f aca="true" t="shared" si="3" ref="A86:A91">A85</f>
        <v>12</v>
      </c>
      <c r="B86" s="44" t="str">
        <f>'[1]СТАРТ+ ФИН'!C7</f>
        <v>405В</v>
      </c>
      <c r="C86" s="53">
        <v>3</v>
      </c>
      <c r="D86" s="54">
        <v>5.5</v>
      </c>
      <c r="E86" s="54">
        <v>4.5</v>
      </c>
      <c r="F86" s="54">
        <v>4.5</v>
      </c>
      <c r="G86" s="54">
        <v>5.5</v>
      </c>
      <c r="H86" s="54">
        <v>5.5</v>
      </c>
      <c r="I86" s="54">
        <v>5.5</v>
      </c>
      <c r="J86" s="54">
        <v>5.5</v>
      </c>
      <c r="K86" s="55">
        <f>(SUM(D86:J86)-LARGE(D86:J86,1)-LARGE(D86:J86,2)-SMALL(D86:J86,1)-SMALL(D86:J86,2))</f>
        <v>16.5</v>
      </c>
      <c r="L86" s="56">
        <f>(SUM(D86:J86)-LARGE(D86:J86,1)-LARGE(D86:J86,2)-SMALL(D86:J86,1)-SMALL(D86:J86,2))*C86</f>
        <v>49.5</v>
      </c>
      <c r="M86" s="57"/>
      <c r="N86" s="57"/>
      <c r="O86" s="57">
        <v>443.75</v>
      </c>
      <c r="P86" s="58"/>
    </row>
    <row r="87" spans="1:16" ht="12.75" outlineLevel="1">
      <c r="A87" s="52">
        <f t="shared" si="3"/>
        <v>12</v>
      </c>
      <c r="B87" s="44" t="str">
        <f>'[1]СТАРТ+ ФИН'!E7</f>
        <v>107С</v>
      </c>
      <c r="C87" s="53">
        <v>2.8</v>
      </c>
      <c r="D87" s="54">
        <v>5.5</v>
      </c>
      <c r="E87" s="54">
        <v>4.5</v>
      </c>
      <c r="F87" s="54">
        <v>4.5</v>
      </c>
      <c r="G87" s="54">
        <v>5</v>
      </c>
      <c r="H87" s="54">
        <v>5</v>
      </c>
      <c r="I87" s="54">
        <v>4.5</v>
      </c>
      <c r="J87" s="54">
        <v>4.5</v>
      </c>
      <c r="K87" s="55">
        <f>(SUM(D87:J87)-LARGE(D87:J87,1)-LARGE(D87:J87,2)-SMALL(D87:J87,1)-SMALL(D87:J87,2))</f>
        <v>14</v>
      </c>
      <c r="L87" s="56">
        <f>(SUM(D87:J87)-LARGE(D87:J87,1)-LARGE(D87:J87,2)-SMALL(D87:J87,1)-SMALL(D87:J87,2))*C87</f>
        <v>39.199999999999996</v>
      </c>
      <c r="M87" s="57"/>
      <c r="N87" s="57"/>
      <c r="O87" s="57">
        <v>443.75</v>
      </c>
      <c r="P87" s="58"/>
    </row>
    <row r="88" spans="1:16" ht="12.75" outlineLevel="1">
      <c r="A88" s="52">
        <f t="shared" si="3"/>
        <v>12</v>
      </c>
      <c r="B88" s="44" t="str">
        <f>'[1]СТАРТ+ ФИН'!G7</f>
        <v>5152В</v>
      </c>
      <c r="C88" s="53">
        <v>3</v>
      </c>
      <c r="D88" s="54">
        <v>5.5</v>
      </c>
      <c r="E88" s="54">
        <v>4.5</v>
      </c>
      <c r="F88" s="54">
        <v>4</v>
      </c>
      <c r="G88" s="54">
        <v>5</v>
      </c>
      <c r="H88" s="54">
        <v>5</v>
      </c>
      <c r="I88" s="54">
        <v>5</v>
      </c>
      <c r="J88" s="54">
        <v>5</v>
      </c>
      <c r="K88" s="55">
        <f>(SUM(D88:J88)-LARGE(D88:J88,1)-LARGE(D88:J88,2)-SMALL(D88:J88,1)-SMALL(D88:J88,2))</f>
        <v>15</v>
      </c>
      <c r="L88" s="56">
        <f>(SUM(D88:J88)-LARGE(D88:J88,1)-LARGE(D88:J88,2)-SMALL(D88:J88,1)-SMALL(D88:J88,2))*C88</f>
        <v>45</v>
      </c>
      <c r="M88" s="57"/>
      <c r="N88" s="57"/>
      <c r="O88" s="57">
        <v>443.75</v>
      </c>
      <c r="P88" s="59"/>
    </row>
    <row r="89" spans="1:16" ht="12.75" outlineLevel="1">
      <c r="A89" s="52">
        <f t="shared" si="3"/>
        <v>12</v>
      </c>
      <c r="B89" s="44" t="str">
        <f>'[1]СТАРТ+ ФИН'!I7</f>
        <v>205В</v>
      </c>
      <c r="C89" s="53">
        <v>3</v>
      </c>
      <c r="D89" s="54">
        <v>6.5</v>
      </c>
      <c r="E89" s="54">
        <v>7</v>
      </c>
      <c r="F89" s="54">
        <v>7</v>
      </c>
      <c r="G89" s="54">
        <v>6.5</v>
      </c>
      <c r="H89" s="54">
        <v>6.5</v>
      </c>
      <c r="I89" s="54">
        <v>6.5</v>
      </c>
      <c r="J89" s="54">
        <v>6.5</v>
      </c>
      <c r="K89" s="55">
        <f>(SUM(D89:J89)-LARGE(D89:J89,1)-LARGE(D89:J89,2)-SMALL(D89:J89,1)-SMALL(D89:J89,2))</f>
        <v>19.5</v>
      </c>
      <c r="L89" s="56">
        <f>(SUM(D89:J89)-LARGE(D89:J89,1)-LARGE(D89:J89,2)-SMALL(D89:J89,1)-SMALL(D89:J89,2))*C89</f>
        <v>58.5</v>
      </c>
      <c r="M89" s="57"/>
      <c r="N89" s="57"/>
      <c r="O89" s="57">
        <v>443.75</v>
      </c>
      <c r="P89" s="59"/>
    </row>
    <row r="90" spans="1:16" ht="12.75" outlineLevel="1">
      <c r="A90" s="52">
        <f t="shared" si="3"/>
        <v>12</v>
      </c>
      <c r="B90" s="44" t="str">
        <f>'[1]СТАРТ+ ФИН'!K7</f>
        <v>305В</v>
      </c>
      <c r="C90" s="53">
        <v>3</v>
      </c>
      <c r="D90" s="54">
        <v>6.5</v>
      </c>
      <c r="E90" s="54">
        <v>6.5</v>
      </c>
      <c r="F90" s="54">
        <v>7</v>
      </c>
      <c r="G90" s="54">
        <v>7</v>
      </c>
      <c r="H90" s="54">
        <v>7</v>
      </c>
      <c r="I90" s="54">
        <v>7</v>
      </c>
      <c r="J90" s="54">
        <v>7</v>
      </c>
      <c r="K90" s="55">
        <f>(SUM(D90:J90)-LARGE(D90:J90,1)-LARGE(D90:J90,2)-SMALL(D90:J90,1)-SMALL(D90:J90,2))</f>
        <v>21</v>
      </c>
      <c r="L90" s="56">
        <f>(SUM(D90:J90)-LARGE(D90:J90,1)-LARGE(D90:J90,2)-SMALL(D90:J90,1)-SMALL(D90:J90,2))*C90</f>
        <v>63</v>
      </c>
      <c r="M90" s="57"/>
      <c r="N90" s="57"/>
      <c r="O90" s="57">
        <v>443.75</v>
      </c>
      <c r="P90" s="59"/>
    </row>
    <row r="91" spans="1:16" ht="15" outlineLevel="1">
      <c r="A91" s="52">
        <f t="shared" si="3"/>
        <v>12</v>
      </c>
      <c r="B91" s="61" t="s">
        <v>10</v>
      </c>
      <c r="C91" s="62">
        <v>14.8</v>
      </c>
      <c r="D91" s="63"/>
      <c r="E91" s="60"/>
      <c r="F91" s="60"/>
      <c r="G91" s="60"/>
      <c r="H91" s="60"/>
      <c r="I91" s="60"/>
      <c r="J91" s="60"/>
      <c r="K91" s="64" t="s">
        <v>11</v>
      </c>
      <c r="L91" s="65">
        <f>SUM(L86:L90)</f>
        <v>255.2</v>
      </c>
      <c r="M91" s="57"/>
      <c r="N91" s="57"/>
      <c r="O91" s="57">
        <v>443.75</v>
      </c>
      <c r="P91" s="59"/>
    </row>
  </sheetData>
  <mergeCells count="1">
    <mergeCell ref="D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2014-05-27T07:54:53Z</dcterms:created>
  <dcterms:modified xsi:type="dcterms:W3CDTF">2014-05-27T07:57:55Z</dcterms:modified>
  <cp:category/>
  <cp:version/>
  <cp:contentType/>
  <cp:contentStatus/>
</cp:coreProperties>
</file>