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reliminary" sheetId="1" r:id="rId1"/>
    <sheet name="fi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<sst xmlns="http://schemas.openxmlformats.org/spreadsheetml/2006/main" count="132" uniqueCount="18">
  <si>
    <t>ПРЕДВАРИТЕЛЬНЫЕ СОРЕВНОВАНИЯ</t>
  </si>
  <si>
    <t>судьи</t>
  </si>
  <si>
    <t>СУММА</t>
  </si>
  <si>
    <t>Место</t>
  </si>
  <si>
    <t>оч.</t>
  </si>
  <si>
    <t>прыжок</t>
  </si>
  <si>
    <t>К.Т.</t>
  </si>
  <si>
    <t>РЕЗУЛЬТАТ</t>
  </si>
  <si>
    <t>ОБ.ПР.</t>
  </si>
  <si>
    <t>ТРЕНЕР</t>
  </si>
  <si>
    <t>кт об</t>
  </si>
  <si>
    <t>об.</t>
  </si>
  <si>
    <t>кт пр</t>
  </si>
  <si>
    <t>пр.</t>
  </si>
  <si>
    <t>107С</t>
  </si>
  <si>
    <t>ФИНАЛ</t>
  </si>
  <si>
    <t>ИТОГОВЫЙ</t>
  </si>
  <si>
    <t>МС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</si>
</sst>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7"/>
      <name val="Arial Cyr"/>
      <family val="0"/>
    </font>
    <font>
      <sz val="10"/>
      <color indexed="9"/>
      <name val="Arial Cyr"/>
      <family val="2"/>
    </font>
    <font>
      <sz val="10"/>
      <color indexed="10"/>
      <name val="Times New Roman"/>
      <family val="1"/>
    </font>
    <font>
      <b/>
      <sz val="8"/>
      <color indexed="12"/>
      <name val="Arial Cyr"/>
      <family val="2"/>
    </font>
    <font>
      <b/>
      <sz val="10"/>
      <color indexed="23"/>
      <name val="Arial Cyr"/>
      <family val="0"/>
    </font>
    <font>
      <b/>
      <sz val="8"/>
      <color indexed="8"/>
      <name val="Arial Cyr"/>
      <family val="2"/>
    </font>
    <font>
      <b/>
      <sz val="11"/>
      <color indexed="8"/>
      <name val="Arial Cyr"/>
      <family val="0"/>
    </font>
    <font>
      <sz val="10"/>
      <color indexed="55"/>
      <name val="Arial Cyr"/>
      <family val="0"/>
    </font>
    <font>
      <sz val="10"/>
      <color indexed="23"/>
      <name val="Arial Cyr"/>
      <family val="0"/>
    </font>
    <font>
      <b/>
      <sz val="7.5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0" fillId="0" borderId="0" xfId="15" applyFont="1">
      <alignment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2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center"/>
      <protection/>
    </xf>
    <xf numFmtId="164" fontId="8" fillId="0" borderId="1" xfId="20" applyNumberFormat="1" applyFont="1" applyBorder="1" applyAlignment="1">
      <alignment horizontal="left"/>
      <protection/>
    </xf>
    <xf numFmtId="0" fontId="9" fillId="0" borderId="1" xfId="20" applyFont="1" applyBorder="1" applyAlignment="1">
      <alignment horizontal="left"/>
      <protection/>
    </xf>
    <xf numFmtId="0" fontId="8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10" fillId="0" borderId="1" xfId="20" applyFont="1" applyBorder="1" applyAlignment="1">
      <alignment horizontal="left"/>
      <protection/>
    </xf>
    <xf numFmtId="0" fontId="8" fillId="0" borderId="1" xfId="20" applyFont="1" applyBorder="1" applyAlignment="1">
      <alignment horizontal="left"/>
      <protection/>
    </xf>
    <xf numFmtId="0" fontId="10" fillId="0" borderId="1" xfId="20" applyFont="1" applyBorder="1" applyAlignment="1">
      <alignment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1" xfId="15" applyFont="1" applyBorder="1" applyAlignment="1">
      <alignment vertical="center"/>
      <protection/>
    </xf>
    <xf numFmtId="0" fontId="8" fillId="0" borderId="2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4" fillId="0" borderId="3" xfId="20" applyFont="1" applyBorder="1">
      <alignment/>
      <protection/>
    </xf>
    <xf numFmtId="0" fontId="10" fillId="0" borderId="3" xfId="20" applyFont="1" applyBorder="1" applyAlignment="1">
      <alignment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15" applyFont="1" applyBorder="1" applyAlignment="1">
      <alignment vertical="center"/>
      <protection/>
    </xf>
    <xf numFmtId="0" fontId="15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7" fillId="0" borderId="0" xfId="15" applyFont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16" fillId="0" borderId="0" xfId="15" applyFont="1">
      <alignment/>
      <protection/>
    </xf>
    <xf numFmtId="0" fontId="7" fillId="0" borderId="0" xfId="15" applyFont="1">
      <alignment/>
      <protection/>
    </xf>
    <xf numFmtId="0" fontId="17" fillId="0" borderId="0" xfId="15" applyFont="1" applyAlignment="1">
      <alignment horizontal="center"/>
      <protection/>
    </xf>
    <xf numFmtId="164" fontId="18" fillId="0" borderId="0" xfId="16" applyNumberFormat="1" applyFont="1" applyBorder="1" applyAlignment="1">
      <alignment horizontal="center"/>
      <protection/>
    </xf>
    <xf numFmtId="164" fontId="0" fillId="0" borderId="0" xfId="19" applyNumberFormat="1" applyFont="1" applyAlignment="1">
      <alignment horizontal="center" vertical="center"/>
      <protection/>
    </xf>
    <xf numFmtId="2" fontId="19" fillId="0" borderId="0" xfId="15" applyNumberFormat="1" applyFont="1" applyBorder="1" applyAlignment="1">
      <alignment horizontal="center"/>
      <protection/>
    </xf>
    <xf numFmtId="2" fontId="7" fillId="0" borderId="0" xfId="15" applyNumberFormat="1" applyFont="1" applyBorder="1" applyAlignment="1">
      <alignment horizontal="center"/>
      <protection/>
    </xf>
    <xf numFmtId="2" fontId="17" fillId="0" borderId="0" xfId="15" applyNumberFormat="1" applyFont="1" applyAlignment="1">
      <alignment horizontal="center"/>
      <protection/>
    </xf>
    <xf numFmtId="0" fontId="13" fillId="0" borderId="0" xfId="15" applyFont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164" fontId="0" fillId="0" borderId="0" xfId="19" applyNumberFormat="1" applyFont="1" applyBorder="1" applyAlignment="1">
      <alignment horizontal="center" vertical="center"/>
      <protection/>
    </xf>
    <xf numFmtId="164" fontId="8" fillId="0" borderId="0" xfId="15" applyNumberFormat="1" applyFont="1" applyBorder="1" applyAlignment="1">
      <alignment horizontal="right"/>
      <protection/>
    </xf>
    <xf numFmtId="164" fontId="9" fillId="0" borderId="0" xfId="15" applyNumberFormat="1" applyFont="1" applyBorder="1" applyAlignment="1">
      <alignment horizontal="center"/>
      <protection/>
    </xf>
    <xf numFmtId="164" fontId="20" fillId="0" borderId="0" xfId="15" applyNumberFormat="1" applyFont="1" applyBorder="1" applyAlignment="1">
      <alignment horizontal="center"/>
      <protection/>
    </xf>
    <xf numFmtId="2" fontId="21" fillId="0" borderId="0" xfId="15" applyNumberFormat="1" applyFont="1" applyBorder="1" applyAlignment="1">
      <alignment horizontal="center"/>
      <protection/>
    </xf>
    <xf numFmtId="2" fontId="22" fillId="0" borderId="0" xfId="15" applyNumberFormat="1" applyFont="1" applyBorder="1" applyAlignment="1">
      <alignment horizontal="left"/>
      <protection/>
    </xf>
    <xf numFmtId="0" fontId="7" fillId="0" borderId="0" xfId="15" applyFont="1" applyBorder="1" applyAlignment="1">
      <alignment horizontal="center"/>
      <protection/>
    </xf>
    <xf numFmtId="0" fontId="8" fillId="0" borderId="0" xfId="15" applyFont="1" applyBorder="1" applyAlignment="1">
      <alignment horizontal="right"/>
      <protection/>
    </xf>
    <xf numFmtId="164" fontId="23" fillId="0" borderId="0" xfId="15" applyNumberFormat="1" applyFont="1" applyBorder="1" applyAlignment="1">
      <alignment horizontal="center"/>
      <protection/>
    </xf>
    <xf numFmtId="164" fontId="24" fillId="0" borderId="0" xfId="19" applyNumberFormat="1" applyFont="1" applyBorder="1" applyAlignment="1">
      <alignment horizontal="center" vertical="center"/>
      <protection/>
    </xf>
    <xf numFmtId="2" fontId="2" fillId="0" borderId="0" xfId="15" applyNumberFormat="1" applyFont="1" applyBorder="1" applyAlignment="1">
      <alignment horizontal="left"/>
      <protection/>
    </xf>
    <xf numFmtId="0" fontId="10" fillId="0" borderId="0" xfId="15" applyFont="1" applyAlignment="1">
      <alignment horizontal="left"/>
      <protection/>
    </xf>
    <xf numFmtId="0" fontId="13" fillId="0" borderId="0" xfId="15" applyFont="1">
      <alignment/>
      <protection/>
    </xf>
    <xf numFmtId="0" fontId="25" fillId="0" borderId="0" xfId="15" applyFont="1" applyAlignment="1">
      <alignment horizontal="left"/>
      <protection/>
    </xf>
    <xf numFmtId="0" fontId="0" fillId="0" borderId="0" xfId="15" applyFont="1" applyAlignment="1">
      <alignment horizontal="center"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1" fillId="0" borderId="0" xfId="15" applyFont="1">
      <alignment/>
      <protection/>
    </xf>
    <xf numFmtId="0" fontId="6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1" fillId="0" borderId="0" xfId="15" applyFont="1" applyAlignment="1">
      <alignment horizontal="left" wrapText="1"/>
      <protection/>
    </xf>
    <xf numFmtId="20" fontId="26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10">
    <cellStyle name="Normal" xfId="0"/>
    <cellStyle name="Normal_COM10W" xfId="15"/>
    <cellStyle name="Normal_ST_CF" xfId="16"/>
    <cellStyle name="Currency" xfId="17"/>
    <cellStyle name="Currency [0]" xfId="18"/>
    <cellStyle name="Обычный_Вода вышка  К-2008-3 день" xfId="19"/>
    <cellStyle name="Обычный_Чемпионат и Перв 1 и 3 м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5%20&#1044;&#1045;&#1053;&#1068;\3&#1084;_&#1102;&#1085;(&#1042;)%205+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_юн(B)"/>
      <sheetName val="СТАРТ+ФИН"/>
      <sheetName val="3м_юн(B)ФИН"/>
      <sheetName val="3м_юн(B) СВОД"/>
      <sheetName val="СТАРТ Ф"/>
      <sheetName val="ФИНАЛ"/>
    </sheetNames>
    <sheetDataSet>
      <sheetData sheetId="1">
        <row r="4">
          <cell r="C4" t="str">
            <v>ТРАМПЛИН  3 МЕТРА, ЮНИОРЫ, ГРУППА "B"</v>
          </cell>
        </row>
        <row r="6">
          <cell r="B6">
            <v>1</v>
          </cell>
          <cell r="C6" t="str">
            <v>CУВОРОВ ИВАН</v>
          </cell>
          <cell r="F6">
            <v>2000</v>
          </cell>
          <cell r="G6" t="str">
            <v>КМС</v>
          </cell>
          <cell r="H6" t="str">
            <v>ТОЛЬЯТТИ,МБОУДОД КСДЮШОР10</v>
          </cell>
          <cell r="M6" t="str">
            <v>ДОНЦОВА И.В.,КАНДРАШИН А.В.</v>
          </cell>
        </row>
        <row r="7">
          <cell r="C7" t="str">
            <v>403В</v>
          </cell>
          <cell r="E7" t="str">
            <v>103В</v>
          </cell>
          <cell r="G7" t="str">
            <v>201В</v>
          </cell>
          <cell r="I7" t="str">
            <v>301В</v>
          </cell>
          <cell r="K7" t="str">
            <v>5132Д</v>
          </cell>
        </row>
        <row r="8">
          <cell r="C8" t="str">
            <v>405С</v>
          </cell>
          <cell r="E8" t="str">
            <v>107С</v>
          </cell>
          <cell r="G8" t="str">
            <v>205С</v>
          </cell>
          <cell r="I8" t="str">
            <v>305С</v>
          </cell>
        </row>
        <row r="18">
          <cell r="B18">
            <v>2</v>
          </cell>
          <cell r="C18" t="str">
            <v>СМИРНОВ ИЛЬЯ</v>
          </cell>
          <cell r="F18">
            <v>2000</v>
          </cell>
          <cell r="G18" t="str">
            <v>КМС</v>
          </cell>
          <cell r="H18" t="str">
            <v>МО,ЭЛЕКТРОСТАЛЬ, СДЮСШОР</v>
          </cell>
          <cell r="M18" t="str">
            <v>СОКОЛОВА Н.Ю.</v>
          </cell>
        </row>
        <row r="19">
          <cell r="C19" t="str">
            <v>103В</v>
          </cell>
          <cell r="E19" t="str">
            <v>403В</v>
          </cell>
          <cell r="G19" t="str">
            <v>201В</v>
          </cell>
          <cell r="I19" t="str">
            <v>301В</v>
          </cell>
          <cell r="K19" t="str">
            <v>5132Д</v>
          </cell>
        </row>
        <row r="20">
          <cell r="C20" t="str">
            <v>405С</v>
          </cell>
          <cell r="E20" t="str">
            <v>107С</v>
          </cell>
          <cell r="G20" t="str">
            <v>205С</v>
          </cell>
          <cell r="I20" t="str">
            <v>305С</v>
          </cell>
        </row>
        <row r="30">
          <cell r="B30">
            <v>3</v>
          </cell>
          <cell r="C30" t="str">
            <v>ПАНЧЕНКО ВЛАДИМИР</v>
          </cell>
          <cell r="F30">
            <v>2000</v>
          </cell>
          <cell r="G30">
            <v>1</v>
          </cell>
          <cell r="H30" t="str">
            <v>КАЗАНЬ,ДВВС</v>
          </cell>
          <cell r="M30" t="str">
            <v>МУЯКИН П.Б.</v>
          </cell>
        </row>
        <row r="31">
          <cell r="C31" t="str">
            <v>403В</v>
          </cell>
          <cell r="E31" t="str">
            <v>103В</v>
          </cell>
          <cell r="G31" t="str">
            <v>201В</v>
          </cell>
          <cell r="I31" t="str">
            <v>301В</v>
          </cell>
          <cell r="K31" t="str">
            <v>5132Д</v>
          </cell>
        </row>
        <row r="32">
          <cell r="C32" t="str">
            <v>405С</v>
          </cell>
          <cell r="E32" t="str">
            <v>205С</v>
          </cell>
          <cell r="G32" t="str">
            <v>305С</v>
          </cell>
          <cell r="I32" t="str">
            <v>5134Д</v>
          </cell>
        </row>
        <row r="42">
          <cell r="B42">
            <v>4</v>
          </cell>
          <cell r="C42" t="str">
            <v>УКРАИНЕЦ АЛЕКСАНДР</v>
          </cell>
          <cell r="F42">
            <v>2000</v>
          </cell>
          <cell r="G42" t="str">
            <v>КМС</v>
          </cell>
          <cell r="H42" t="str">
            <v>ЕКАТЕРИНБУРГ, ЮНОСТЬ</v>
          </cell>
          <cell r="M42" t="str">
            <v>КАЙЗЕР И.М.</v>
          </cell>
        </row>
        <row r="43">
          <cell r="C43" t="str">
            <v>103В</v>
          </cell>
          <cell r="E43" t="str">
            <v>403В</v>
          </cell>
          <cell r="G43" t="str">
            <v>201В</v>
          </cell>
          <cell r="I43" t="str">
            <v>301В</v>
          </cell>
          <cell r="K43" t="str">
            <v>5231Д</v>
          </cell>
        </row>
        <row r="44">
          <cell r="C44" t="str">
            <v>105В</v>
          </cell>
          <cell r="E44" t="str">
            <v>405С</v>
          </cell>
          <cell r="G44" t="str">
            <v>205С</v>
          </cell>
          <cell r="I44" t="str">
            <v>305С</v>
          </cell>
        </row>
        <row r="54">
          <cell r="B54">
            <v>5</v>
          </cell>
          <cell r="C54" t="str">
            <v>ШВЕЦОВ ИЛЬЯ</v>
          </cell>
          <cell r="F54">
            <v>2000</v>
          </cell>
          <cell r="G54" t="str">
            <v>КМС</v>
          </cell>
          <cell r="H54" t="str">
            <v>МОСКВА-2, ЮНОСТЬ МОСКВЫ</v>
          </cell>
          <cell r="M54" t="str">
            <v>НИКОЛАЕВА М.А., ШАТАЛОВА Л.В.</v>
          </cell>
        </row>
        <row r="55">
          <cell r="C55" t="str">
            <v>103В</v>
          </cell>
          <cell r="E55" t="str">
            <v>201В</v>
          </cell>
          <cell r="G55" t="str">
            <v>301В</v>
          </cell>
          <cell r="I55" t="str">
            <v>5231Д</v>
          </cell>
          <cell r="K55" t="str">
            <v>403В</v>
          </cell>
        </row>
        <row r="56">
          <cell r="C56" t="str">
            <v>405С</v>
          </cell>
          <cell r="E56" t="str">
            <v>205С</v>
          </cell>
          <cell r="G56" t="str">
            <v>305С</v>
          </cell>
          <cell r="I56" t="str">
            <v>5235Д</v>
          </cell>
        </row>
        <row r="66">
          <cell r="B66">
            <v>6</v>
          </cell>
          <cell r="C66" t="str">
            <v>РАЗУВАЕВ ВЛАДИСЛАВ</v>
          </cell>
          <cell r="F66">
            <v>1999</v>
          </cell>
          <cell r="G66" t="str">
            <v>МС</v>
          </cell>
          <cell r="H66" t="str">
            <v>ВОРОНЕЖ ГБОУ ДОД ВОСДЮСШОР ИМ.Д.САУТИНА</v>
          </cell>
          <cell r="M66" t="str">
            <v>ЧЕРНЫХ Л.В., СТАРОДУБЦЕВ Г.И.</v>
          </cell>
        </row>
        <row r="67">
          <cell r="C67" t="str">
            <v>103В</v>
          </cell>
          <cell r="E67" t="str">
            <v>403В</v>
          </cell>
          <cell r="G67" t="str">
            <v>201В</v>
          </cell>
          <cell r="I67" t="str">
            <v>301В</v>
          </cell>
          <cell r="K67" t="str">
            <v>5331Д</v>
          </cell>
        </row>
        <row r="68">
          <cell r="C68" t="str">
            <v>107С</v>
          </cell>
          <cell r="E68" t="str">
            <v>205В</v>
          </cell>
          <cell r="G68" t="str">
            <v>305С</v>
          </cell>
          <cell r="I68" t="str">
            <v>5337Д</v>
          </cell>
        </row>
        <row r="78">
          <cell r="B78">
            <v>7</v>
          </cell>
          <cell r="C78" t="str">
            <v>НИКОЛАЕВ НИКИТА</v>
          </cell>
          <cell r="F78">
            <v>1999</v>
          </cell>
          <cell r="G78" t="str">
            <v>КМС</v>
          </cell>
          <cell r="H78" t="str">
            <v>МОСКВА-1, ЮНОСТЬ МОСКВЫ ЦСКА УОР</v>
          </cell>
          <cell r="M78" t="str">
            <v>НИКОЛАЕВА М.А., НЕМЧИНОВА Л.В.</v>
          </cell>
        </row>
        <row r="79">
          <cell r="C79" t="str">
            <v>403В</v>
          </cell>
          <cell r="E79" t="str">
            <v>103В</v>
          </cell>
          <cell r="G79" t="str">
            <v>301В</v>
          </cell>
          <cell r="I79" t="str">
            <v>201В</v>
          </cell>
          <cell r="K79" t="str">
            <v>5132Д</v>
          </cell>
        </row>
        <row r="80">
          <cell r="C80" t="str">
            <v>405В</v>
          </cell>
          <cell r="E80" t="str">
            <v>205В</v>
          </cell>
          <cell r="G80" t="str">
            <v>107В</v>
          </cell>
          <cell r="I80" t="str">
            <v>5152В</v>
          </cell>
        </row>
        <row r="90">
          <cell r="B90">
            <v>8</v>
          </cell>
          <cell r="C90" t="str">
            <v>КОНЕВ ГРИГОРИЙ</v>
          </cell>
          <cell r="F90">
            <v>1999</v>
          </cell>
          <cell r="G90" t="str">
            <v>КМС</v>
          </cell>
          <cell r="H90" t="str">
            <v>ЕКАТЕРИНБУРГ, ЮНОСТЬ</v>
          </cell>
          <cell r="M90" t="str">
            <v>КАЙЗЕР И.М.</v>
          </cell>
        </row>
        <row r="91">
          <cell r="C91" t="str">
            <v>103В</v>
          </cell>
          <cell r="E91" t="str">
            <v>403В</v>
          </cell>
          <cell r="G91" t="str">
            <v>201В</v>
          </cell>
          <cell r="I91" t="str">
            <v>301В</v>
          </cell>
          <cell r="K91" t="str">
            <v>5132Д</v>
          </cell>
        </row>
        <row r="92">
          <cell r="C92" t="str">
            <v>405С</v>
          </cell>
          <cell r="G92" t="str">
            <v>205В</v>
          </cell>
          <cell r="I92" t="str">
            <v>5152В</v>
          </cell>
        </row>
        <row r="102">
          <cell r="B102">
            <v>9</v>
          </cell>
          <cell r="C102" t="str">
            <v>КОРОВИН ГЕОРГИЙ</v>
          </cell>
          <cell r="F102">
            <v>2000</v>
          </cell>
          <cell r="G102" t="str">
            <v>КМС</v>
          </cell>
          <cell r="H102" t="str">
            <v>ПЕНЗА ПОСДЮСШОР УОР</v>
          </cell>
          <cell r="M102" t="str">
            <v>МАКАРЕНКО А.А.</v>
          </cell>
        </row>
        <row r="103">
          <cell r="C103" t="str">
            <v>103В</v>
          </cell>
          <cell r="E103" t="str">
            <v>403В</v>
          </cell>
          <cell r="G103" t="str">
            <v>201В</v>
          </cell>
          <cell r="I103" t="str">
            <v>301В</v>
          </cell>
          <cell r="K103" t="str">
            <v>5132Д</v>
          </cell>
        </row>
        <row r="104">
          <cell r="C104" t="str">
            <v>105В</v>
          </cell>
          <cell r="E104" t="str">
            <v>405С</v>
          </cell>
          <cell r="G104" t="str">
            <v>205С</v>
          </cell>
          <cell r="I104" t="str">
            <v>5235Д</v>
          </cell>
        </row>
        <row r="114">
          <cell r="B114">
            <v>10</v>
          </cell>
          <cell r="C114" t="str">
            <v>ЛЕБЕДЕВ АЛЕКСАНДР</v>
          </cell>
          <cell r="F114">
            <v>2000</v>
          </cell>
          <cell r="G114" t="str">
            <v>КМС</v>
          </cell>
          <cell r="H114" t="str">
            <v>СПБ-1 НЕВСКАЯ ВОЛНА</v>
          </cell>
          <cell r="M114" t="str">
            <v>ЕГОРОВ Ю.Н.</v>
          </cell>
        </row>
        <row r="115">
          <cell r="C115" t="str">
            <v>103В</v>
          </cell>
          <cell r="E115" t="str">
            <v>403В</v>
          </cell>
          <cell r="G115" t="str">
            <v>201В</v>
          </cell>
          <cell r="I115" t="str">
            <v>301В</v>
          </cell>
          <cell r="K115" t="str">
            <v>5132Д</v>
          </cell>
        </row>
        <row r="116">
          <cell r="C116" t="str">
            <v>107С</v>
          </cell>
          <cell r="E116" t="str">
            <v>205С</v>
          </cell>
          <cell r="G116" t="str">
            <v>405С</v>
          </cell>
          <cell r="I116" t="str">
            <v>5136Д</v>
          </cell>
        </row>
        <row r="126">
          <cell r="B126">
            <v>11</v>
          </cell>
          <cell r="C126" t="str">
            <v>ПОЛЯКОВ ГЕОРГИЙ</v>
          </cell>
          <cell r="F126">
            <v>2000</v>
          </cell>
          <cell r="G126" t="str">
            <v>КМС</v>
          </cell>
          <cell r="H126" t="str">
            <v>МОСКВА-2, МГФСО УОР 3</v>
          </cell>
          <cell r="M126" t="str">
            <v>КИЩЕНКО Г.И., ЛЮЛЮКИН А.А.</v>
          </cell>
        </row>
        <row r="127">
          <cell r="C127" t="str">
            <v>103В</v>
          </cell>
          <cell r="E127" t="str">
            <v>201В</v>
          </cell>
          <cell r="G127" t="str">
            <v>301В</v>
          </cell>
          <cell r="I127" t="str">
            <v>403В</v>
          </cell>
          <cell r="K127" t="str">
            <v>5132Д</v>
          </cell>
        </row>
        <row r="128">
          <cell r="C128" t="str">
            <v>405С</v>
          </cell>
          <cell r="E128" t="str">
            <v>105В</v>
          </cell>
          <cell r="G128" t="str">
            <v>5136Д</v>
          </cell>
          <cell r="I128" t="str">
            <v>303С</v>
          </cell>
        </row>
        <row r="138">
          <cell r="B138">
            <v>12</v>
          </cell>
          <cell r="C138" t="str">
            <v>ТЮНЯЕВ ДАНИЛА</v>
          </cell>
          <cell r="F138">
            <v>1999</v>
          </cell>
          <cell r="G138" t="str">
            <v>КМС</v>
          </cell>
          <cell r="H138" t="str">
            <v>САРАТОВ СДЮСШОР 11</v>
          </cell>
          <cell r="M138" t="str">
            <v>СТОЛБОВ А.Н., АБРОСИМОВА Л.В.</v>
          </cell>
        </row>
        <row r="139">
          <cell r="C139" t="str">
            <v>103В</v>
          </cell>
          <cell r="E139" t="str">
            <v>403В</v>
          </cell>
          <cell r="G139" t="str">
            <v>201В</v>
          </cell>
          <cell r="I139" t="str">
            <v>301В</v>
          </cell>
          <cell r="K139" t="str">
            <v>5132Д</v>
          </cell>
        </row>
        <row r="140">
          <cell r="C140" t="str">
            <v>405С</v>
          </cell>
          <cell r="E140" t="str">
            <v>107С</v>
          </cell>
          <cell r="G140" t="str">
            <v>205С</v>
          </cell>
          <cell r="I140" t="str">
            <v>5235Д</v>
          </cell>
        </row>
        <row r="150">
          <cell r="B150">
            <v>13</v>
          </cell>
          <cell r="C150" t="str">
            <v>ЛЕБЕДЕВ МАКСИМ</v>
          </cell>
          <cell r="F150">
            <v>1999</v>
          </cell>
          <cell r="G150" t="str">
            <v>МС</v>
          </cell>
          <cell r="H150" t="str">
            <v>СПБ-1 ЭКРАН ИЖОРЕЦ</v>
          </cell>
          <cell r="M150" t="str">
            <v>ПАТРУШЕВ В.Л., КОСТЫЛЕВА Л.Н., ЯРИКОВА Т.В.</v>
          </cell>
        </row>
        <row r="151">
          <cell r="C151" t="str">
            <v>103В</v>
          </cell>
          <cell r="E151" t="str">
            <v>403В</v>
          </cell>
          <cell r="G151" t="str">
            <v>201В</v>
          </cell>
          <cell r="I151" t="str">
            <v>301В</v>
          </cell>
          <cell r="K151" t="str">
            <v>5132Д</v>
          </cell>
        </row>
        <row r="152">
          <cell r="C152" t="str">
            <v>405С</v>
          </cell>
          <cell r="E152" t="str">
            <v>5152В</v>
          </cell>
          <cell r="G152" t="str">
            <v>205В</v>
          </cell>
          <cell r="I152" t="str">
            <v>305С</v>
          </cell>
        </row>
        <row r="162">
          <cell r="B162">
            <v>14</v>
          </cell>
          <cell r="C162" t="str">
            <v>РАСЩЕПЛЯЕВ ПАВЕЛ</v>
          </cell>
          <cell r="F162">
            <v>2000</v>
          </cell>
          <cell r="G162" t="str">
            <v>КМС</v>
          </cell>
          <cell r="H162" t="str">
            <v>МОСКВА-2, МГФСО </v>
          </cell>
          <cell r="M162" t="str">
            <v>КАРДАВА Н.Н.</v>
          </cell>
        </row>
        <row r="163">
          <cell r="C163" t="str">
            <v>103В</v>
          </cell>
          <cell r="E163" t="str">
            <v>201В</v>
          </cell>
          <cell r="G163" t="str">
            <v>301В</v>
          </cell>
          <cell r="I163" t="str">
            <v>403В</v>
          </cell>
          <cell r="K163" t="str">
            <v>5132Д</v>
          </cell>
        </row>
        <row r="164">
          <cell r="C164" t="str">
            <v>105В</v>
          </cell>
          <cell r="E164" t="str">
            <v>5152В</v>
          </cell>
          <cell r="G164" t="str">
            <v>405С</v>
          </cell>
          <cell r="I164" t="str">
            <v>303С</v>
          </cell>
        </row>
        <row r="174">
          <cell r="B174">
            <v>15</v>
          </cell>
          <cell r="C174" t="str">
            <v>МИШИН АНДРЕЙ</v>
          </cell>
          <cell r="F174">
            <v>2000</v>
          </cell>
          <cell r="G174" t="str">
            <v>КМС</v>
          </cell>
          <cell r="H174" t="str">
            <v>МОСКВА-1, ЮНОСТЬ МОСКВЫ ВС УОР-3</v>
          </cell>
          <cell r="M174" t="str">
            <v>ГАЛЬПЕРИНЫ С.Г., Р.Д.</v>
          </cell>
        </row>
        <row r="175">
          <cell r="C175" t="str">
            <v>103В</v>
          </cell>
          <cell r="E175" t="str">
            <v>201В</v>
          </cell>
          <cell r="G175" t="str">
            <v>301В</v>
          </cell>
          <cell r="I175" t="str">
            <v>403В</v>
          </cell>
          <cell r="K175" t="str">
            <v>5231Д</v>
          </cell>
        </row>
        <row r="176">
          <cell r="C176" t="str">
            <v>405С</v>
          </cell>
          <cell r="E176" t="str">
            <v>205С</v>
          </cell>
          <cell r="G176" t="str">
            <v>305С</v>
          </cell>
          <cell r="I176" t="str">
            <v>5235Д</v>
          </cell>
        </row>
        <row r="186">
          <cell r="B186">
            <v>16</v>
          </cell>
          <cell r="C186" t="str">
            <v>ГОРЯЧКИН СЕМЕН</v>
          </cell>
          <cell r="F186">
            <v>2000</v>
          </cell>
          <cell r="G186" t="str">
            <v>КМС</v>
          </cell>
          <cell r="H186" t="str">
            <v>ЧЕЛЯБИНСК, МБУ ДОД СДЮСШОР 7</v>
          </cell>
          <cell r="M186" t="str">
            <v>ПИРОЖКОВ Ю.В.</v>
          </cell>
        </row>
        <row r="187">
          <cell r="C187" t="str">
            <v>103В</v>
          </cell>
          <cell r="E187" t="str">
            <v>201В</v>
          </cell>
          <cell r="G187" t="str">
            <v>301В</v>
          </cell>
          <cell r="I187" t="str">
            <v>403В</v>
          </cell>
          <cell r="K187" t="str">
            <v>5132Д</v>
          </cell>
        </row>
        <row r="188">
          <cell r="C188" t="str">
            <v>105В</v>
          </cell>
          <cell r="E188" t="str">
            <v>205С</v>
          </cell>
          <cell r="G188" t="str">
            <v>305С</v>
          </cell>
          <cell r="I188" t="str">
            <v>5235Д</v>
          </cell>
        </row>
        <row r="198">
          <cell r="B198">
            <v>17</v>
          </cell>
          <cell r="C198" t="str">
            <v>ФИЛИМОНОВ ИЛЬЯ</v>
          </cell>
          <cell r="F198">
            <v>1999</v>
          </cell>
          <cell r="G198" t="str">
            <v>КМС</v>
          </cell>
          <cell r="H198" t="str">
            <v>МО ЭЛЕКТРОСТАЛЬ МОУ ДОД СДЮСШОР</v>
          </cell>
          <cell r="M198" t="str">
            <v>ЛИТВИНОВА Е.И.</v>
          </cell>
        </row>
        <row r="199">
          <cell r="C199" t="str">
            <v>403В</v>
          </cell>
          <cell r="E199" t="str">
            <v>103В</v>
          </cell>
          <cell r="G199" t="str">
            <v>201В</v>
          </cell>
          <cell r="I199" t="str">
            <v>301В</v>
          </cell>
          <cell r="K199" t="str">
            <v>5132Д</v>
          </cell>
        </row>
        <row r="200">
          <cell r="C200" t="str">
            <v>405С</v>
          </cell>
          <cell r="E200" t="str">
            <v>107С</v>
          </cell>
          <cell r="G200" t="str">
            <v>305С</v>
          </cell>
          <cell r="I200" t="str">
            <v>5235Д</v>
          </cell>
        </row>
        <row r="210">
          <cell r="B210">
            <v>18</v>
          </cell>
          <cell r="C210" t="str">
            <v>КОНДРАТЬЕВ МАКСИМ</v>
          </cell>
          <cell r="F210">
            <v>1999</v>
          </cell>
          <cell r="G210" t="str">
            <v>КМС</v>
          </cell>
          <cell r="H210" t="str">
            <v>ЕКАТЕРИНБУРГ, СДЮСШОР ЮНОСТЬ</v>
          </cell>
          <cell r="M210" t="str">
            <v>ЛОБАНОВА Л.И., ЮГОВА Л.С.</v>
          </cell>
        </row>
        <row r="211">
          <cell r="C211" t="str">
            <v>103В</v>
          </cell>
          <cell r="E211" t="str">
            <v>201В</v>
          </cell>
          <cell r="G211" t="str">
            <v>301В</v>
          </cell>
          <cell r="I211" t="str">
            <v>403В</v>
          </cell>
          <cell r="K211" t="str">
            <v>5132Д</v>
          </cell>
        </row>
        <row r="212">
          <cell r="C212" t="str">
            <v>405С</v>
          </cell>
          <cell r="E212" t="str">
            <v>107С</v>
          </cell>
          <cell r="G212" t="str">
            <v>205В</v>
          </cell>
          <cell r="I212" t="str">
            <v>5235Д</v>
          </cell>
        </row>
        <row r="222">
          <cell r="B222">
            <v>19</v>
          </cell>
          <cell r="C222" t="str">
            <v>АРЗЮТОВ ИЛЬЯ</v>
          </cell>
          <cell r="F222">
            <v>2000</v>
          </cell>
          <cell r="G222" t="str">
            <v>КМС</v>
          </cell>
          <cell r="H222" t="str">
            <v>САРАТОВ СДЮСШОР 11</v>
          </cell>
          <cell r="M222" t="str">
            <v>АБРОСИМОВА Л.В., СТОЛБОВ А.Н.</v>
          </cell>
        </row>
        <row r="223">
          <cell r="C223" t="str">
            <v>403В</v>
          </cell>
          <cell r="E223" t="str">
            <v>103В</v>
          </cell>
          <cell r="G223" t="str">
            <v>201В</v>
          </cell>
          <cell r="I223" t="str">
            <v>301В</v>
          </cell>
          <cell r="K223" t="str">
            <v>5132Д</v>
          </cell>
        </row>
        <row r="224">
          <cell r="C224" t="str">
            <v>405С</v>
          </cell>
          <cell r="E224" t="str">
            <v>107С</v>
          </cell>
          <cell r="G224" t="str">
            <v>205С</v>
          </cell>
          <cell r="I224" t="str">
            <v>305С</v>
          </cell>
        </row>
        <row r="234">
          <cell r="B234">
            <v>20</v>
          </cell>
          <cell r="C234" t="str">
            <v>МАКАРЕНКО ВЯЧЕСЛАВ</v>
          </cell>
          <cell r="F234">
            <v>1999</v>
          </cell>
          <cell r="G234" t="str">
            <v>КМС</v>
          </cell>
          <cell r="H234" t="str">
            <v>ЕКАТЕРИНБУРГ, СДЮСШОР ЮНОСТЬ</v>
          </cell>
          <cell r="M234" t="str">
            <v>ЛОБАНОВА Л.И.</v>
          </cell>
        </row>
        <row r="235">
          <cell r="C235" t="str">
            <v>103В</v>
          </cell>
          <cell r="E235" t="str">
            <v>201В</v>
          </cell>
          <cell r="G235" t="str">
            <v>301В</v>
          </cell>
          <cell r="I235" t="str">
            <v>403В</v>
          </cell>
          <cell r="K235" t="str">
            <v>5132Д</v>
          </cell>
        </row>
        <row r="236">
          <cell r="C236" t="str">
            <v>107С</v>
          </cell>
          <cell r="E236" t="str">
            <v>205С</v>
          </cell>
          <cell r="G236" t="str">
            <v>305С</v>
          </cell>
          <cell r="I236" t="str">
            <v>5134Д</v>
          </cell>
        </row>
        <row r="246">
          <cell r="B246">
            <v>21</v>
          </cell>
          <cell r="C246" t="str">
            <v>НЕФЕДОВ КИРИЛЛ</v>
          </cell>
          <cell r="F246">
            <v>2000</v>
          </cell>
          <cell r="G246">
            <v>1</v>
          </cell>
          <cell r="H246" t="str">
            <v>МОСКВА-2,ЮНОСТЬ МОСКВЫ</v>
          </cell>
          <cell r="M246" t="str">
            <v>КАШТАНОВ А.Е.</v>
          </cell>
        </row>
        <row r="247">
          <cell r="C247" t="str">
            <v>103В</v>
          </cell>
          <cell r="E247" t="str">
            <v>5132Д</v>
          </cell>
          <cell r="G247" t="str">
            <v>201В</v>
          </cell>
          <cell r="I247" t="str">
            <v>301В</v>
          </cell>
          <cell r="K247" t="str">
            <v>403В</v>
          </cell>
        </row>
        <row r="248">
          <cell r="C248" t="str">
            <v>405С</v>
          </cell>
          <cell r="E248" t="str">
            <v>105В</v>
          </cell>
          <cell r="G248" t="str">
            <v>205С</v>
          </cell>
          <cell r="I248" t="str">
            <v>5235Д</v>
          </cell>
        </row>
      </sheetData>
      <sheetData sheetId="3">
        <row r="4">
          <cell r="C4" t="str">
            <v>ТРАМПЛИН  3 МЕТРА, ЮНИОРЫ, ГРУППА "B"</v>
          </cell>
        </row>
        <row r="6">
          <cell r="B6">
            <v>1</v>
          </cell>
          <cell r="C6" t="str">
            <v>ТЮНЯЕВ ДАНИЛА</v>
          </cell>
          <cell r="F6">
            <v>1999</v>
          </cell>
          <cell r="G6" t="str">
            <v>КМС</v>
          </cell>
          <cell r="H6" t="str">
            <v>САРАТОВ СДЮСШОР 11</v>
          </cell>
          <cell r="M6" t="str">
            <v>СТОЛБОВ А.Н., АБРОСИМОВА Л.В.</v>
          </cell>
        </row>
        <row r="7">
          <cell r="C7" t="str">
            <v>405С</v>
          </cell>
          <cell r="E7" t="str">
            <v>107С</v>
          </cell>
          <cell r="G7" t="str">
            <v>205С</v>
          </cell>
          <cell r="I7" t="str">
            <v>5235Д</v>
          </cell>
        </row>
        <row r="13">
          <cell r="B13">
            <v>2</v>
          </cell>
          <cell r="C13" t="str">
            <v>CУВОРОВ ИВАН</v>
          </cell>
          <cell r="F13">
            <v>2000</v>
          </cell>
          <cell r="G13" t="str">
            <v>КМС</v>
          </cell>
          <cell r="H13" t="str">
            <v>ТОЛЬЯТТИ,МБОУДОД КСДЮШОР10</v>
          </cell>
          <cell r="M13" t="str">
            <v>ДОНЦОВА И.В.,КАНДРАШИН А.В.</v>
          </cell>
        </row>
        <row r="14">
          <cell r="C14" t="str">
            <v>405С</v>
          </cell>
          <cell r="E14" t="str">
            <v>107С</v>
          </cell>
          <cell r="G14" t="str">
            <v>205С</v>
          </cell>
          <cell r="I14" t="str">
            <v>305С</v>
          </cell>
        </row>
        <row r="20">
          <cell r="B20">
            <v>3</v>
          </cell>
          <cell r="C20" t="str">
            <v>РАСЩЕПЛЯЕВ ПАВЕЛ</v>
          </cell>
          <cell r="F20">
            <v>2000</v>
          </cell>
          <cell r="G20" t="str">
            <v>КМС</v>
          </cell>
          <cell r="H20" t="str">
            <v>МОСКВА-2, МГФСО </v>
          </cell>
          <cell r="M20" t="str">
            <v>КАРДАВА Н.Н.</v>
          </cell>
        </row>
        <row r="21">
          <cell r="C21" t="str">
            <v>105В</v>
          </cell>
          <cell r="E21" t="str">
            <v>5152В</v>
          </cell>
          <cell r="G21" t="str">
            <v>405С</v>
          </cell>
          <cell r="I21" t="str">
            <v>303С</v>
          </cell>
        </row>
        <row r="27">
          <cell r="B27">
            <v>4</v>
          </cell>
          <cell r="C27" t="str">
            <v>ФИЛИМОНОВ ИЛЬЯ</v>
          </cell>
          <cell r="F27">
            <v>1999</v>
          </cell>
          <cell r="G27" t="str">
            <v>КМС</v>
          </cell>
          <cell r="H27" t="str">
            <v>МО ЭЛЕКТРОСТАЛЬ МОУ ДОД СДЮСШОР</v>
          </cell>
          <cell r="M27" t="str">
            <v>ЛИТВИНОВА Е.И.</v>
          </cell>
        </row>
        <row r="28">
          <cell r="C28" t="str">
            <v>405С</v>
          </cell>
          <cell r="E28" t="str">
            <v>107С</v>
          </cell>
          <cell r="G28" t="str">
            <v>305С</v>
          </cell>
          <cell r="I28" t="str">
            <v>5235Д</v>
          </cell>
        </row>
        <row r="34">
          <cell r="B34">
            <v>5</v>
          </cell>
          <cell r="C34" t="str">
            <v>КОНЕВ ГРИГОРИЙ</v>
          </cell>
          <cell r="F34">
            <v>1999</v>
          </cell>
          <cell r="G34" t="str">
            <v>КМС</v>
          </cell>
          <cell r="H34" t="str">
            <v>ЕКАТЕРИНБУРГ, ЮНОСТЬ</v>
          </cell>
          <cell r="M34" t="str">
            <v>КАЙЗЕР И.М.</v>
          </cell>
        </row>
        <row r="35">
          <cell r="C35" t="str">
            <v>405С</v>
          </cell>
          <cell r="E35" t="str">
            <v>107С</v>
          </cell>
          <cell r="G35" t="str">
            <v>205В</v>
          </cell>
          <cell r="I35" t="str">
            <v>5152В</v>
          </cell>
        </row>
        <row r="41">
          <cell r="B41">
            <v>6</v>
          </cell>
          <cell r="C41" t="str">
            <v>МИШИН АНДРЕЙ</v>
          </cell>
          <cell r="F41">
            <v>2000</v>
          </cell>
          <cell r="G41" t="str">
            <v>КМС</v>
          </cell>
          <cell r="H41" t="str">
            <v>МОСКВА-1, ЮНОСТЬ МОСКВЫ ВС УОР-3</v>
          </cell>
          <cell r="M41" t="str">
            <v>ГАЛЬПЕРИНЫ С.Г., Р.Д.</v>
          </cell>
        </row>
        <row r="42">
          <cell r="C42" t="str">
            <v>405С</v>
          </cell>
          <cell r="E42" t="str">
            <v>205С</v>
          </cell>
          <cell r="G42" t="str">
            <v>305С</v>
          </cell>
          <cell r="I42" t="str">
            <v>5235Д</v>
          </cell>
        </row>
        <row r="48">
          <cell r="B48">
            <v>7</v>
          </cell>
          <cell r="C48" t="str">
            <v>СМИРНОВ ИЛЬЯ</v>
          </cell>
          <cell r="F48">
            <v>2000</v>
          </cell>
          <cell r="G48" t="str">
            <v>КМС</v>
          </cell>
          <cell r="H48" t="str">
            <v>МО,ЭЛЕКТРОСТАЛЬ, СДЮСШОР</v>
          </cell>
          <cell r="M48" t="str">
            <v>СОКОЛОВА Н.Ю.</v>
          </cell>
        </row>
        <row r="49">
          <cell r="C49" t="str">
            <v>405С</v>
          </cell>
          <cell r="E49" t="str">
            <v>105В</v>
          </cell>
          <cell r="G49" t="str">
            <v>205С</v>
          </cell>
          <cell r="I49" t="str">
            <v>305С</v>
          </cell>
        </row>
        <row r="55">
          <cell r="B55">
            <v>8</v>
          </cell>
          <cell r="C55" t="str">
            <v>ЛЕБЕДЕВ АЛЕКСАНДР</v>
          </cell>
          <cell r="F55">
            <v>2000</v>
          </cell>
          <cell r="G55" t="str">
            <v>КМС</v>
          </cell>
          <cell r="H55" t="str">
            <v>СПБ-1 НЕВСКАЯ ВОЛНА</v>
          </cell>
          <cell r="M55" t="str">
            <v>ЕГОРОВ Ю.Н.</v>
          </cell>
        </row>
        <row r="56">
          <cell r="C56" t="str">
            <v>107С</v>
          </cell>
          <cell r="E56" t="str">
            <v>205С</v>
          </cell>
          <cell r="G56" t="str">
            <v>405С</v>
          </cell>
          <cell r="I56" t="str">
            <v>5136Д</v>
          </cell>
        </row>
        <row r="62">
          <cell r="B62">
            <v>9</v>
          </cell>
          <cell r="C62" t="str">
            <v>АРЗЮТОВ ИЛЬЯ</v>
          </cell>
          <cell r="F62">
            <v>2000</v>
          </cell>
          <cell r="G62" t="str">
            <v>КМС</v>
          </cell>
          <cell r="H62" t="str">
            <v>САРАТОВ СДЮСШОР 11</v>
          </cell>
          <cell r="M62" t="str">
            <v>АБРОСИМОВА Л.В., СТОЛБОВ А.Н.</v>
          </cell>
        </row>
        <row r="63">
          <cell r="C63" t="str">
            <v>405С</v>
          </cell>
          <cell r="E63" t="str">
            <v>205В</v>
          </cell>
          <cell r="G63" t="str">
            <v>305С</v>
          </cell>
          <cell r="I63" t="str">
            <v>5136Д</v>
          </cell>
        </row>
        <row r="69">
          <cell r="B69">
            <v>10</v>
          </cell>
          <cell r="C69" t="str">
            <v>КОНДРАТЬЕВ МАКСИМ</v>
          </cell>
          <cell r="F69">
            <v>1999</v>
          </cell>
          <cell r="G69" t="str">
            <v>КМС</v>
          </cell>
          <cell r="H69" t="str">
            <v>ЕКАТЕРИНБУРГ, СДЮСШОР ЮНОСТЬ</v>
          </cell>
          <cell r="M69" t="str">
            <v>ЛОБАНОВА Л.И., ЮГОВА Л.С.</v>
          </cell>
        </row>
        <row r="70">
          <cell r="C70" t="str">
            <v>405С</v>
          </cell>
          <cell r="E70" t="str">
            <v>107С</v>
          </cell>
          <cell r="G70" t="str">
            <v>205В</v>
          </cell>
          <cell r="I70" t="str">
            <v>5235Д</v>
          </cell>
        </row>
        <row r="76">
          <cell r="B76">
            <v>11</v>
          </cell>
          <cell r="C76" t="str">
            <v>НИКОЛАЕВ НИКИТА</v>
          </cell>
          <cell r="F76">
            <v>1999</v>
          </cell>
          <cell r="H76" t="str">
            <v>МОСКВА-1, ЮНОСТЬ МОСКВЫ ЦСКА УОР</v>
          </cell>
          <cell r="M76" t="str">
            <v>НИКОЛАЕВА М.А., НЕМЧИНОВА Л.В.</v>
          </cell>
        </row>
        <row r="77">
          <cell r="C77" t="str">
            <v>405В</v>
          </cell>
          <cell r="E77" t="str">
            <v>205В</v>
          </cell>
          <cell r="G77" t="str">
            <v>107В</v>
          </cell>
          <cell r="I77" t="str">
            <v>5152В</v>
          </cell>
        </row>
        <row r="83">
          <cell r="B83">
            <v>12</v>
          </cell>
          <cell r="C83" t="str">
            <v>ЛЕБЕДЕВ МАКСИМ</v>
          </cell>
          <cell r="F83">
            <v>1999</v>
          </cell>
          <cell r="G83" t="str">
            <v>МС</v>
          </cell>
          <cell r="H83" t="str">
            <v>СПБ-1 ЭКРАН ИЖОРЕЦ</v>
          </cell>
          <cell r="M83" t="str">
            <v>ПАТРУШЕВ В.Л., КОСТЫЛЕВА Л.Н., ЯРИКОВА Т.В.</v>
          </cell>
        </row>
        <row r="84">
          <cell r="C84" t="str">
            <v>405С</v>
          </cell>
          <cell r="E84" t="str">
            <v>5152В</v>
          </cell>
          <cell r="G84" t="str">
            <v>205В</v>
          </cell>
          <cell r="I84" t="str">
            <v>305С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9"/>
  <sheetViews>
    <sheetView tabSelected="1" workbookViewId="0" topLeftCell="A1">
      <selection activeCell="N14" sqref="N14"/>
    </sheetView>
  </sheetViews>
  <sheetFormatPr defaultColWidth="8.00390625" defaultRowHeight="12.75" outlineLevelRow="1"/>
  <cols>
    <col min="1" max="1" width="6.25390625" style="73" customWidth="1"/>
    <col min="2" max="2" width="3.125" style="73" customWidth="1"/>
    <col min="3" max="3" width="7.00390625" style="74" customWidth="1"/>
    <col min="4" max="4" width="5.625" style="75" customWidth="1"/>
    <col min="5" max="7" width="4.75390625" style="9" customWidth="1"/>
    <col min="8" max="9" width="4.75390625" style="76" customWidth="1"/>
    <col min="10" max="11" width="4.75390625" style="9" customWidth="1"/>
    <col min="12" max="12" width="7.625" style="77" customWidth="1"/>
    <col min="13" max="13" width="16.25390625" style="9" customWidth="1"/>
    <col min="14" max="14" width="9.00390625" style="78" customWidth="1"/>
    <col min="15" max="15" width="10.125" style="79" customWidth="1"/>
    <col min="16" max="16" width="11.00390625" style="80" customWidth="1"/>
    <col min="17" max="17" width="8.00390625" style="9" customWidth="1"/>
    <col min="18" max="18" width="11.125" style="9" customWidth="1"/>
    <col min="19" max="16384" width="8.00390625" style="9" customWidth="1"/>
  </cols>
  <sheetData>
    <row r="1" spans="1:16" ht="15">
      <c r="A1" s="1"/>
      <c r="B1" s="1"/>
      <c r="C1" s="2"/>
      <c r="D1" s="3"/>
      <c r="E1" s="2"/>
      <c r="F1" s="2"/>
      <c r="G1" s="2"/>
      <c r="H1" s="4"/>
      <c r="I1" s="5"/>
      <c r="J1" s="4"/>
      <c r="K1" s="4"/>
      <c r="L1" s="6"/>
      <c r="M1" s="4"/>
      <c r="N1" s="7"/>
      <c r="O1" s="8"/>
      <c r="P1" s="4"/>
    </row>
    <row r="2" spans="1:16" ht="15">
      <c r="A2"/>
      <c r="B2"/>
      <c r="C2" s="10" t="s">
        <v>0</v>
      </c>
      <c r="D2" s="11"/>
      <c r="E2" s="12"/>
      <c r="F2" s="12"/>
      <c r="G2" s="12"/>
      <c r="H2" s="12"/>
      <c r="I2" s="12"/>
      <c r="J2" s="12"/>
      <c r="K2" s="4"/>
      <c r="L2" s="6"/>
      <c r="M2" s="4"/>
      <c r="N2" s="7"/>
      <c r="O2" s="8"/>
      <c r="P2" s="4"/>
    </row>
    <row r="3" spans="1:16" ht="15">
      <c r="A3" s="13"/>
      <c r="B3" s="13"/>
      <c r="C3" s="10" t="str">
        <f>'[1]СТАРТ+'!C4</f>
        <v>ТРАМПЛИН  3 МЕТРА, ЮНИОРЫ, ГРУППА "B"</v>
      </c>
      <c r="D3" s="11"/>
      <c r="E3" s="12"/>
      <c r="F3" s="12"/>
      <c r="G3" s="12"/>
      <c r="H3" s="12"/>
      <c r="I3" s="12"/>
      <c r="J3" s="12"/>
      <c r="K3" s="4"/>
      <c r="L3" s="6"/>
      <c r="M3" s="4"/>
      <c r="N3" s="7"/>
      <c r="O3" s="8"/>
      <c r="P3" s="4"/>
    </row>
    <row r="4" spans="1:16" ht="15">
      <c r="A4" s="13"/>
      <c r="B4" s="13"/>
      <c r="C4" s="2"/>
      <c r="D4" s="3"/>
      <c r="E4" s="14"/>
      <c r="F4" s="14"/>
      <c r="G4" s="14"/>
      <c r="H4" s="14"/>
      <c r="I4" s="14"/>
      <c r="J4" s="4"/>
      <c r="K4" s="4"/>
      <c r="L4" s="6"/>
      <c r="M4" s="4"/>
      <c r="N4" s="7"/>
      <c r="O4" s="8"/>
      <c r="P4" s="4"/>
    </row>
    <row r="5" spans="1:16" ht="12.75" customHeight="1">
      <c r="A5" s="15"/>
      <c r="B5" s="15"/>
      <c r="C5" s="16"/>
      <c r="D5" s="17"/>
      <c r="E5" s="18" t="s">
        <v>1</v>
      </c>
      <c r="F5" s="18"/>
      <c r="G5" s="18"/>
      <c r="H5" s="19"/>
      <c r="I5" s="19"/>
      <c r="J5" s="19"/>
      <c r="K5" s="19"/>
      <c r="L5" s="20"/>
      <c r="M5" s="21"/>
      <c r="N5" s="22"/>
      <c r="O5" s="23" t="s">
        <v>2</v>
      </c>
      <c r="P5" s="24"/>
    </row>
    <row r="6" spans="1:16" ht="13.5" thickBot="1">
      <c r="A6" s="25" t="s">
        <v>3</v>
      </c>
      <c r="B6" s="25" t="s">
        <v>4</v>
      </c>
      <c r="C6" s="26" t="s">
        <v>5</v>
      </c>
      <c r="D6" s="27" t="s">
        <v>6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9"/>
      <c r="M6" s="30"/>
      <c r="N6" s="31" t="s">
        <v>7</v>
      </c>
      <c r="O6" s="32" t="s">
        <v>8</v>
      </c>
      <c r="P6" s="33" t="s">
        <v>9</v>
      </c>
    </row>
    <row r="7" spans="1:16" ht="12.75">
      <c r="A7" s="34">
        <v>99</v>
      </c>
      <c r="B7" s="34">
        <v>0</v>
      </c>
      <c r="C7" s="35"/>
      <c r="D7" s="36"/>
      <c r="E7" s="37"/>
      <c r="F7" s="37"/>
      <c r="G7" s="37"/>
      <c r="H7" s="37"/>
      <c r="I7" s="37"/>
      <c r="J7" s="37"/>
      <c r="K7" s="37"/>
      <c r="L7" s="38"/>
      <c r="M7" s="39"/>
      <c r="N7" s="40">
        <v>9999</v>
      </c>
      <c r="O7" s="41"/>
      <c r="P7" s="42"/>
    </row>
    <row r="8" spans="1:16" s="50" customFormat="1" ht="15">
      <c r="A8" s="43">
        <v>1</v>
      </c>
      <c r="B8" s="44">
        <f>'[1]СТАРТ+'!B150</f>
        <v>13</v>
      </c>
      <c r="C8" s="45" t="str">
        <f>'[1]СТАРТ+'!C150</f>
        <v>ЛЕБЕДЕВ МАКСИМ</v>
      </c>
      <c r="D8" s="46"/>
      <c r="E8" s="45"/>
      <c r="F8" s="45"/>
      <c r="G8" s="45">
        <f>'[1]СТАРТ+'!F150</f>
        <v>1999</v>
      </c>
      <c r="H8" s="45" t="str">
        <f>'[1]СТАРТ+'!G150</f>
        <v>МС</v>
      </c>
      <c r="I8" s="45" t="str">
        <f>'[1]СТАРТ+'!H150</f>
        <v>СПБ-1 ЭКРАН ИЖОРЕЦ</v>
      </c>
      <c r="J8" s="45"/>
      <c r="K8" s="45"/>
      <c r="L8" s="47"/>
      <c r="M8" s="43"/>
      <c r="N8" s="48">
        <f>SUM(M14+M15+M16+M17+M18)</f>
        <v>443.5</v>
      </c>
      <c r="O8" s="48">
        <f>M14</f>
        <v>201.45</v>
      </c>
      <c r="P8" s="49" t="str">
        <f>'[1]СТАРТ+'!M150</f>
        <v>ПАТРУШЕВ В.Л., КОСТЫЛЕВА Л.Н., ЯРИКОВА Т.В.</v>
      </c>
    </row>
    <row r="9" spans="1:16" ht="12.75" outlineLevel="1">
      <c r="A9" s="51">
        <f>A8</f>
        <v>1</v>
      </c>
      <c r="B9" s="51">
        <f>B8</f>
        <v>13</v>
      </c>
      <c r="C9" s="43" t="str">
        <f>'[1]СТАРТ+'!C151</f>
        <v>103В</v>
      </c>
      <c r="D9" s="52">
        <v>1.6</v>
      </c>
      <c r="E9" s="53">
        <v>8</v>
      </c>
      <c r="F9" s="53">
        <v>7.5</v>
      </c>
      <c r="G9" s="53">
        <v>7.5</v>
      </c>
      <c r="H9" s="53">
        <v>7.5</v>
      </c>
      <c r="I9" s="53">
        <v>7</v>
      </c>
      <c r="J9" s="53">
        <v>7.5</v>
      </c>
      <c r="K9" s="53">
        <v>7</v>
      </c>
      <c r="L9" s="54">
        <f>(SUM(E9:K9)-LARGE(E9:K9,1)-LARGE(E9:K9,2)-SMALL(E9:K9,1)-SMALL(E9:K9,2))</f>
        <v>22.5</v>
      </c>
      <c r="M9" s="55">
        <f>(SUM(E9:K9)-LARGE(E9:K9,1)-LARGE(E9:K9,2)-SMALL(E9:K9,1)-SMALL(E9:K9,2))*D9</f>
        <v>36</v>
      </c>
      <c r="N9" s="56">
        <f aca="true" t="shared" si="0" ref="N9:O19">N8</f>
        <v>443.5</v>
      </c>
      <c r="O9" s="56">
        <f t="shared" si="0"/>
        <v>201.45</v>
      </c>
      <c r="P9" s="57"/>
    </row>
    <row r="10" spans="1:16" ht="12.75" outlineLevel="1">
      <c r="A10" s="51">
        <f aca="true" t="shared" si="1" ref="A10:B19">A9</f>
        <v>1</v>
      </c>
      <c r="B10" s="51">
        <f t="shared" si="1"/>
        <v>13</v>
      </c>
      <c r="C10" s="43" t="str">
        <f>'[1]СТАРТ+'!E151</f>
        <v>403В</v>
      </c>
      <c r="D10" s="52">
        <v>2.1</v>
      </c>
      <c r="E10" s="53">
        <v>7.5</v>
      </c>
      <c r="F10" s="53">
        <v>8</v>
      </c>
      <c r="G10" s="53">
        <v>7.5</v>
      </c>
      <c r="H10" s="53">
        <v>7.5</v>
      </c>
      <c r="I10" s="53">
        <v>8</v>
      </c>
      <c r="J10" s="53">
        <v>7.5</v>
      </c>
      <c r="K10" s="53">
        <v>7.5</v>
      </c>
      <c r="L10" s="54">
        <f>(SUM(E10:K10)-LARGE(E10:K10,1)-LARGE(E10:K10,2)-SMALL(E10:K10,1)-SMALL(E10:K10,2))</f>
        <v>22.5</v>
      </c>
      <c r="M10" s="55">
        <f>(SUM(E10:K10)-LARGE(E10:K10,1)-LARGE(E10:K10,2)-SMALL(E10:K10,1)-SMALL(E10:K10,2))*D10</f>
        <v>47.25</v>
      </c>
      <c r="N10" s="56">
        <f t="shared" si="0"/>
        <v>443.5</v>
      </c>
      <c r="O10" s="56">
        <f t="shared" si="0"/>
        <v>201.45</v>
      </c>
      <c r="P10" s="57"/>
    </row>
    <row r="11" spans="1:16" ht="12.75" outlineLevel="1">
      <c r="A11" s="51">
        <f t="shared" si="1"/>
        <v>1</v>
      </c>
      <c r="B11" s="51">
        <f t="shared" si="1"/>
        <v>13</v>
      </c>
      <c r="C11" s="43" t="str">
        <f>'[1]СТАРТ+'!G151</f>
        <v>201В</v>
      </c>
      <c r="D11" s="52">
        <v>1.8</v>
      </c>
      <c r="E11" s="53">
        <v>6</v>
      </c>
      <c r="F11" s="53">
        <v>6.5</v>
      </c>
      <c r="G11" s="53">
        <v>6.5</v>
      </c>
      <c r="H11" s="53">
        <v>6</v>
      </c>
      <c r="I11" s="53">
        <v>6.5</v>
      </c>
      <c r="J11" s="53">
        <v>6.5</v>
      </c>
      <c r="K11" s="53">
        <v>6</v>
      </c>
      <c r="L11" s="54">
        <f>(SUM(E11:K11)-LARGE(E11:K11,1)-LARGE(E11:K11,2)-SMALL(E11:K11,1)-SMALL(E11:K11,2))</f>
        <v>19</v>
      </c>
      <c r="M11" s="55">
        <f>(SUM(E11:K11)-LARGE(E11:K11,1)-LARGE(E11:K11,2)-SMALL(E11:K11,1)-SMALL(E11:K11,2))*D11</f>
        <v>34.2</v>
      </c>
      <c r="N11" s="56">
        <f t="shared" si="0"/>
        <v>443.5</v>
      </c>
      <c r="O11" s="56">
        <f t="shared" si="0"/>
        <v>201.45</v>
      </c>
      <c r="P11" s="58"/>
    </row>
    <row r="12" spans="1:16" ht="12.75" outlineLevel="1">
      <c r="A12" s="51">
        <f t="shared" si="1"/>
        <v>1</v>
      </c>
      <c r="B12" s="51">
        <f t="shared" si="1"/>
        <v>13</v>
      </c>
      <c r="C12" s="43" t="str">
        <f>'[1]СТАРТ+'!I151</f>
        <v>301В</v>
      </c>
      <c r="D12" s="52">
        <v>1.9</v>
      </c>
      <c r="E12" s="59">
        <v>7</v>
      </c>
      <c r="F12" s="53">
        <v>7</v>
      </c>
      <c r="G12" s="53">
        <v>7.5</v>
      </c>
      <c r="H12" s="53">
        <v>7</v>
      </c>
      <c r="I12" s="53">
        <v>7</v>
      </c>
      <c r="J12" s="53">
        <v>7.5</v>
      </c>
      <c r="K12" s="53">
        <v>7</v>
      </c>
      <c r="L12" s="54">
        <f>(SUM(E12:K12)-LARGE(E12:K12,1)-LARGE(E12:K12,2)-SMALL(E12:K12,1)-SMALL(E12:K12,2))</f>
        <v>21</v>
      </c>
      <c r="M12" s="55">
        <f>(SUM(E12:K12)-LARGE(E12:K12,1)-LARGE(E12:K12,2)-SMALL(E12:K12,1)-SMALL(E12:K12,2))*D12</f>
        <v>39.9</v>
      </c>
      <c r="N12" s="56">
        <f t="shared" si="0"/>
        <v>443.5</v>
      </c>
      <c r="O12" s="56">
        <f t="shared" si="0"/>
        <v>201.45</v>
      </c>
      <c r="P12" s="58"/>
    </row>
    <row r="13" spans="1:16" ht="12.75" outlineLevel="1">
      <c r="A13" s="51">
        <f t="shared" si="1"/>
        <v>1</v>
      </c>
      <c r="B13" s="51">
        <f t="shared" si="1"/>
        <v>13</v>
      </c>
      <c r="C13" s="43" t="str">
        <f>'[1]СТАРТ+'!K151</f>
        <v>5132Д</v>
      </c>
      <c r="D13" s="52">
        <v>2.1</v>
      </c>
      <c r="E13" s="59">
        <v>7</v>
      </c>
      <c r="F13" s="53">
        <v>7</v>
      </c>
      <c r="G13" s="53">
        <v>7</v>
      </c>
      <c r="H13" s="53">
        <v>6.5</v>
      </c>
      <c r="I13" s="53">
        <v>7</v>
      </c>
      <c r="J13" s="53">
        <v>7</v>
      </c>
      <c r="K13" s="53">
        <v>7</v>
      </c>
      <c r="L13" s="54">
        <f>(SUM(E13:K13)-LARGE(E13:K13,1)-LARGE(E13:K13,2)-SMALL(E13:K13,1)-SMALL(E13:K13,2))</f>
        <v>21</v>
      </c>
      <c r="M13" s="55">
        <f>(SUM(E13:K13)-LARGE(E13:K13,1)-LARGE(E13:K13,2)-SMALL(E13:K13,1)-SMALL(E13:K13,2))*D13</f>
        <v>44.1</v>
      </c>
      <c r="N13" s="56">
        <f t="shared" si="0"/>
        <v>443.5</v>
      </c>
      <c r="O13" s="56">
        <f t="shared" si="0"/>
        <v>201.45</v>
      </c>
      <c r="P13" s="58"/>
    </row>
    <row r="14" spans="1:16" ht="15" outlineLevel="1">
      <c r="A14" s="51">
        <f t="shared" si="1"/>
        <v>1</v>
      </c>
      <c r="B14" s="51">
        <f t="shared" si="1"/>
        <v>13</v>
      </c>
      <c r="C14" s="60" t="s">
        <v>10</v>
      </c>
      <c r="D14" s="61">
        <v>9.5</v>
      </c>
      <c r="E14" s="62"/>
      <c r="F14" s="59"/>
      <c r="G14" s="59"/>
      <c r="H14" s="59"/>
      <c r="I14" s="59"/>
      <c r="J14" s="59"/>
      <c r="K14" s="59"/>
      <c r="L14" s="63" t="s">
        <v>11</v>
      </c>
      <c r="M14" s="64">
        <f>SUM(M9:M13)</f>
        <v>201.45</v>
      </c>
      <c r="N14" s="56">
        <f t="shared" si="0"/>
        <v>443.5</v>
      </c>
      <c r="O14" s="56">
        <f t="shared" si="0"/>
        <v>201.45</v>
      </c>
      <c r="P14" s="58"/>
    </row>
    <row r="15" spans="1:16" ht="12.75" outlineLevel="1">
      <c r="A15" s="51">
        <f t="shared" si="1"/>
        <v>1</v>
      </c>
      <c r="B15" s="51">
        <f t="shared" si="1"/>
        <v>13</v>
      </c>
      <c r="C15" s="65" t="str">
        <f>'[1]СТАРТ+'!C152</f>
        <v>405С</v>
      </c>
      <c r="D15" s="52">
        <v>2.7</v>
      </c>
      <c r="E15" s="59">
        <v>6</v>
      </c>
      <c r="F15" s="59">
        <v>6</v>
      </c>
      <c r="G15" s="59">
        <v>6.5</v>
      </c>
      <c r="H15" s="59">
        <v>6.5</v>
      </c>
      <c r="I15" s="59">
        <v>6.5</v>
      </c>
      <c r="J15" s="59">
        <v>6</v>
      </c>
      <c r="K15" s="59">
        <v>6</v>
      </c>
      <c r="L15" s="54">
        <f>(SUM(E15:K15)-LARGE(E15:K15,1)-LARGE(E15:K15,2)-SMALL(E15:K15,1)-SMALL(E15:K15,2))</f>
        <v>18.5</v>
      </c>
      <c r="M15" s="55">
        <f>(SUM(E15:K15)-LARGE(E15:K15,1)-LARGE(E15:K15,2)-SMALL(E15:K15,1)-SMALL(E15:K15,2))*D15</f>
        <v>49.95</v>
      </c>
      <c r="N15" s="56">
        <f t="shared" si="0"/>
        <v>443.5</v>
      </c>
      <c r="O15" s="56">
        <f t="shared" si="0"/>
        <v>201.45</v>
      </c>
      <c r="P15" s="58"/>
    </row>
    <row r="16" spans="1:16" ht="12.75" outlineLevel="1">
      <c r="A16" s="51">
        <f t="shared" si="1"/>
        <v>1</v>
      </c>
      <c r="B16" s="51">
        <f t="shared" si="1"/>
        <v>13</v>
      </c>
      <c r="C16" s="65" t="str">
        <f>'[1]СТАРТ+'!E152</f>
        <v>5152В</v>
      </c>
      <c r="D16" s="52">
        <v>3</v>
      </c>
      <c r="E16" s="59">
        <v>5.5</v>
      </c>
      <c r="F16" s="59">
        <v>6.5</v>
      </c>
      <c r="G16" s="59">
        <v>6.5</v>
      </c>
      <c r="H16" s="59">
        <v>6.5</v>
      </c>
      <c r="I16" s="59">
        <v>6.5</v>
      </c>
      <c r="J16" s="59">
        <v>6.5</v>
      </c>
      <c r="K16" s="59">
        <v>6.5</v>
      </c>
      <c r="L16" s="54">
        <f>(SUM(E16:K16)-LARGE(E16:K16,1)-LARGE(E16:K16,2)-SMALL(E16:K16,1)-SMALL(E16:K16,2))</f>
        <v>19.5</v>
      </c>
      <c r="M16" s="55">
        <f>(SUM(E16:K16)-LARGE(E16:K16,1)-LARGE(E16:K16,2)-SMALL(E16:K16,1)-SMALL(E16:K16,2))*D16</f>
        <v>58.5</v>
      </c>
      <c r="N16" s="56">
        <f t="shared" si="0"/>
        <v>443.5</v>
      </c>
      <c r="O16" s="56">
        <f t="shared" si="0"/>
        <v>201.45</v>
      </c>
      <c r="P16" s="58"/>
    </row>
    <row r="17" spans="1:16" ht="12.75" outlineLevel="1">
      <c r="A17" s="51">
        <f t="shared" si="1"/>
        <v>1</v>
      </c>
      <c r="B17" s="51">
        <f t="shared" si="1"/>
        <v>13</v>
      </c>
      <c r="C17" s="65" t="str">
        <f>'[1]СТАРТ+'!G152</f>
        <v>205В</v>
      </c>
      <c r="D17" s="52">
        <v>3</v>
      </c>
      <c r="E17" s="59">
        <v>8</v>
      </c>
      <c r="F17" s="59">
        <v>8</v>
      </c>
      <c r="G17" s="59">
        <v>7.5</v>
      </c>
      <c r="H17" s="59">
        <v>8</v>
      </c>
      <c r="I17" s="59">
        <v>8</v>
      </c>
      <c r="J17" s="59">
        <v>8</v>
      </c>
      <c r="K17" s="59">
        <v>8</v>
      </c>
      <c r="L17" s="54">
        <f>(SUM(E17:K17)-LARGE(E17:K17,1)-LARGE(E17:K17,2)-SMALL(E17:K17,1)-SMALL(E17:K17,2))</f>
        <v>24</v>
      </c>
      <c r="M17" s="55">
        <f>(SUM(E17:K17)-LARGE(E17:K17,1)-LARGE(E17:K17,2)-SMALL(E17:K17,1)-SMALL(E17:K17,2))*D17</f>
        <v>72</v>
      </c>
      <c r="N17" s="56">
        <f t="shared" si="0"/>
        <v>443.5</v>
      </c>
      <c r="O17" s="56">
        <f t="shared" si="0"/>
        <v>201.45</v>
      </c>
      <c r="P17" s="58"/>
    </row>
    <row r="18" spans="1:16" ht="12.75" outlineLevel="1">
      <c r="A18" s="51">
        <f t="shared" si="1"/>
        <v>1</v>
      </c>
      <c r="B18" s="51">
        <f t="shared" si="1"/>
        <v>13</v>
      </c>
      <c r="C18" s="65" t="str">
        <f>'[1]СТАРТ+'!I152</f>
        <v>305С</v>
      </c>
      <c r="D18" s="52">
        <v>2.8</v>
      </c>
      <c r="E18" s="59">
        <v>7</v>
      </c>
      <c r="F18" s="59">
        <v>7.5</v>
      </c>
      <c r="G18" s="59">
        <v>7.5</v>
      </c>
      <c r="H18" s="59">
        <v>7.5</v>
      </c>
      <c r="I18" s="59">
        <v>7.5</v>
      </c>
      <c r="J18" s="59">
        <v>7</v>
      </c>
      <c r="K18" s="59">
        <v>7</v>
      </c>
      <c r="L18" s="54">
        <f>(SUM(E18:K18)-LARGE(E18:K18,1)-LARGE(E18:K18,2)-SMALL(E18:K18,1)-SMALL(E18:K18,2))</f>
        <v>22</v>
      </c>
      <c r="M18" s="55">
        <f>(SUM(E18:K18)-LARGE(E18:K18,1)-LARGE(E18:K18,2)-SMALL(E18:K18,1)-SMALL(E18:K18,2))*D18</f>
        <v>61.599999999999994</v>
      </c>
      <c r="N18" s="56">
        <f t="shared" si="0"/>
        <v>443.5</v>
      </c>
      <c r="O18" s="56">
        <f t="shared" si="0"/>
        <v>201.45</v>
      </c>
      <c r="P18" s="58"/>
    </row>
    <row r="19" spans="1:16" ht="15" outlineLevel="1">
      <c r="A19" s="51">
        <f t="shared" si="1"/>
        <v>1</v>
      </c>
      <c r="B19" s="51">
        <f t="shared" si="1"/>
        <v>13</v>
      </c>
      <c r="C19" s="66" t="s">
        <v>12</v>
      </c>
      <c r="D19" s="61">
        <v>11.5</v>
      </c>
      <c r="E19" s="67"/>
      <c r="F19" s="67"/>
      <c r="G19" s="67"/>
      <c r="H19" s="68"/>
      <c r="I19" s="59"/>
      <c r="J19" s="59"/>
      <c r="K19" s="59"/>
      <c r="L19" s="63" t="s">
        <v>13</v>
      </c>
      <c r="M19" s="69">
        <f>SUM(M15:M18)</f>
        <v>242.04999999999998</v>
      </c>
      <c r="N19" s="56">
        <f t="shared" si="0"/>
        <v>443.5</v>
      </c>
      <c r="O19" s="56">
        <f t="shared" si="0"/>
        <v>201.45</v>
      </c>
      <c r="P19" s="58"/>
    </row>
    <row r="20" spans="1:16" s="50" customFormat="1" ht="15">
      <c r="A20" s="43">
        <v>2</v>
      </c>
      <c r="B20" s="44">
        <f>'[1]СТАРТ+'!B78</f>
        <v>7</v>
      </c>
      <c r="C20" s="45" t="str">
        <f>'[1]СТАРТ+'!C78</f>
        <v>НИКОЛАЕВ НИКИТА</v>
      </c>
      <c r="D20" s="46"/>
      <c r="E20" s="45"/>
      <c r="F20" s="45"/>
      <c r="G20" s="45">
        <f>'[1]СТАРТ+'!F78</f>
        <v>1999</v>
      </c>
      <c r="H20" s="45" t="str">
        <f>'[1]СТАРТ+'!G78</f>
        <v>КМС</v>
      </c>
      <c r="I20" s="70" t="str">
        <f>'[1]СТАРТ+'!H78</f>
        <v>МОСКВА-1, ЮНОСТЬ МОСКВЫ ЦСКА УОР</v>
      </c>
      <c r="J20" s="45"/>
      <c r="K20" s="45"/>
      <c r="L20" s="47"/>
      <c r="M20" s="43"/>
      <c r="N20" s="48">
        <f>SUM(M26+M27+M28+M29+M30)</f>
        <v>425.75</v>
      </c>
      <c r="O20" s="48">
        <f>M26</f>
        <v>193.10000000000002</v>
      </c>
      <c r="P20" s="71" t="str">
        <f>'[1]СТАРТ+'!M78</f>
        <v>НИКОЛАЕВА М.А., НЕМЧИНОВА Л.В.</v>
      </c>
    </row>
    <row r="21" spans="1:16" ht="12.75" outlineLevel="1">
      <c r="A21" s="51">
        <f>A20</f>
        <v>2</v>
      </c>
      <c r="B21" s="51">
        <f>B20</f>
        <v>7</v>
      </c>
      <c r="C21" s="43" t="str">
        <f>'[1]СТАРТ+'!C79</f>
        <v>403В</v>
      </c>
      <c r="D21" s="52">
        <v>2.1</v>
      </c>
      <c r="E21" s="53">
        <v>7</v>
      </c>
      <c r="F21" s="53">
        <v>7</v>
      </c>
      <c r="G21" s="53">
        <v>7</v>
      </c>
      <c r="H21" s="53">
        <v>7.5</v>
      </c>
      <c r="I21" s="53">
        <v>7</v>
      </c>
      <c r="J21" s="53">
        <v>7</v>
      </c>
      <c r="K21" s="53">
        <v>7</v>
      </c>
      <c r="L21" s="54">
        <f>(SUM(E21:K21)-LARGE(E21:K21,1)-LARGE(E21:K21,2)-SMALL(E21:K21,1)-SMALL(E21:K21,2))</f>
        <v>21</v>
      </c>
      <c r="M21" s="55">
        <f>(SUM(E21:K21)-LARGE(E21:K21,1)-LARGE(E21:K21,2)-SMALL(E21:K21,1)-SMALL(E21:K21,2))*D21</f>
        <v>44.1</v>
      </c>
      <c r="N21" s="56">
        <f aca="true" t="shared" si="2" ref="N21:O31">N20</f>
        <v>425.75</v>
      </c>
      <c r="O21" s="56">
        <f t="shared" si="2"/>
        <v>193.10000000000002</v>
      </c>
      <c r="P21" s="57"/>
    </row>
    <row r="22" spans="1:16" ht="12.75" outlineLevel="1">
      <c r="A22" s="51">
        <f aca="true" t="shared" si="3" ref="A22:B31">A21</f>
        <v>2</v>
      </c>
      <c r="B22" s="51">
        <f t="shared" si="3"/>
        <v>7</v>
      </c>
      <c r="C22" s="43" t="str">
        <f>'[1]СТАРТ+'!E79</f>
        <v>103В</v>
      </c>
      <c r="D22" s="52">
        <v>1.6</v>
      </c>
      <c r="E22" s="53">
        <v>7</v>
      </c>
      <c r="F22" s="53">
        <v>6.5</v>
      </c>
      <c r="G22" s="53">
        <v>6.5</v>
      </c>
      <c r="H22" s="53">
        <v>6.5</v>
      </c>
      <c r="I22" s="53">
        <v>6.5</v>
      </c>
      <c r="J22" s="53">
        <v>7</v>
      </c>
      <c r="K22" s="53">
        <v>6.5</v>
      </c>
      <c r="L22" s="54">
        <f>(SUM(E22:K22)-LARGE(E22:K22,1)-LARGE(E22:K22,2)-SMALL(E22:K22,1)-SMALL(E22:K22,2))</f>
        <v>19.5</v>
      </c>
      <c r="M22" s="55">
        <f>(SUM(E22:K22)-LARGE(E22:K22,1)-LARGE(E22:K22,2)-SMALL(E22:K22,1)-SMALL(E22:K22,2))*D22</f>
        <v>31.200000000000003</v>
      </c>
      <c r="N22" s="56">
        <f t="shared" si="2"/>
        <v>425.75</v>
      </c>
      <c r="O22" s="56">
        <f t="shared" si="2"/>
        <v>193.10000000000002</v>
      </c>
      <c r="P22" s="57"/>
    </row>
    <row r="23" spans="1:16" ht="12.75" outlineLevel="1">
      <c r="A23" s="51">
        <f t="shared" si="3"/>
        <v>2</v>
      </c>
      <c r="B23" s="51">
        <f t="shared" si="3"/>
        <v>7</v>
      </c>
      <c r="C23" s="43" t="str">
        <f>'[1]СТАРТ+'!G79</f>
        <v>301В</v>
      </c>
      <c r="D23" s="52">
        <v>1.9</v>
      </c>
      <c r="E23" s="53">
        <v>6.5</v>
      </c>
      <c r="F23" s="53">
        <v>7</v>
      </c>
      <c r="G23" s="53">
        <v>7</v>
      </c>
      <c r="H23" s="53">
        <v>6</v>
      </c>
      <c r="I23" s="53">
        <v>7</v>
      </c>
      <c r="J23" s="53">
        <v>6.5</v>
      </c>
      <c r="K23" s="53">
        <v>6.5</v>
      </c>
      <c r="L23" s="54">
        <f>(SUM(E23:K23)-LARGE(E23:K23,1)-LARGE(E23:K23,2)-SMALL(E23:K23,1)-SMALL(E23:K23,2))</f>
        <v>20</v>
      </c>
      <c r="M23" s="55">
        <f>(SUM(E23:K23)-LARGE(E23:K23,1)-LARGE(E23:K23,2)-SMALL(E23:K23,1)-SMALL(E23:K23,2))*D23</f>
        <v>38</v>
      </c>
      <c r="N23" s="56">
        <f t="shared" si="2"/>
        <v>425.75</v>
      </c>
      <c r="O23" s="56">
        <f t="shared" si="2"/>
        <v>193.10000000000002</v>
      </c>
      <c r="P23" s="58"/>
    </row>
    <row r="24" spans="1:16" ht="12.75" outlineLevel="1">
      <c r="A24" s="51">
        <f t="shared" si="3"/>
        <v>2</v>
      </c>
      <c r="B24" s="51">
        <f t="shared" si="3"/>
        <v>7</v>
      </c>
      <c r="C24" s="43" t="str">
        <f>'[1]СТАРТ+'!I79</f>
        <v>201В</v>
      </c>
      <c r="D24" s="52">
        <v>1.8</v>
      </c>
      <c r="E24" s="59">
        <v>6.5</v>
      </c>
      <c r="F24" s="53">
        <v>7</v>
      </c>
      <c r="G24" s="53">
        <v>7</v>
      </c>
      <c r="H24" s="53">
        <v>7</v>
      </c>
      <c r="I24" s="53">
        <v>7</v>
      </c>
      <c r="J24" s="53">
        <v>7</v>
      </c>
      <c r="K24" s="53">
        <v>7</v>
      </c>
      <c r="L24" s="54">
        <f>(SUM(E24:K24)-LARGE(E24:K24,1)-LARGE(E24:K24,2)-SMALL(E24:K24,1)-SMALL(E24:K24,2))</f>
        <v>21</v>
      </c>
      <c r="M24" s="55">
        <f>(SUM(E24:K24)-LARGE(E24:K24,1)-LARGE(E24:K24,2)-SMALL(E24:K24,1)-SMALL(E24:K24,2))*D24</f>
        <v>37.800000000000004</v>
      </c>
      <c r="N24" s="56">
        <f t="shared" si="2"/>
        <v>425.75</v>
      </c>
      <c r="O24" s="56">
        <f t="shared" si="2"/>
        <v>193.10000000000002</v>
      </c>
      <c r="P24" s="58"/>
    </row>
    <row r="25" spans="1:16" ht="12.75" outlineLevel="1">
      <c r="A25" s="51">
        <f t="shared" si="3"/>
        <v>2</v>
      </c>
      <c r="B25" s="51">
        <f t="shared" si="3"/>
        <v>7</v>
      </c>
      <c r="C25" s="43" t="str">
        <f>'[1]СТАРТ+'!K79</f>
        <v>5132Д</v>
      </c>
      <c r="D25" s="52">
        <v>2.1</v>
      </c>
      <c r="E25" s="59">
        <v>6.5</v>
      </c>
      <c r="F25" s="53">
        <v>6.5</v>
      </c>
      <c r="G25" s="53">
        <v>7</v>
      </c>
      <c r="H25" s="53">
        <v>6.5</v>
      </c>
      <c r="I25" s="53">
        <v>7</v>
      </c>
      <c r="J25" s="53">
        <v>7</v>
      </c>
      <c r="K25" s="53">
        <v>6.5</v>
      </c>
      <c r="L25" s="54">
        <f>(SUM(E25:K25)-LARGE(E25:K25,1)-LARGE(E25:K25,2)-SMALL(E25:K25,1)-SMALL(E25:K25,2))</f>
        <v>20</v>
      </c>
      <c r="M25" s="55">
        <f>(SUM(E25:K25)-LARGE(E25:K25,1)-LARGE(E25:K25,2)-SMALL(E25:K25,1)-SMALL(E25:K25,2))*D25</f>
        <v>42</v>
      </c>
      <c r="N25" s="56">
        <f t="shared" si="2"/>
        <v>425.75</v>
      </c>
      <c r="O25" s="56">
        <f t="shared" si="2"/>
        <v>193.10000000000002</v>
      </c>
      <c r="P25" s="58"/>
    </row>
    <row r="26" spans="1:16" ht="15" outlineLevel="1">
      <c r="A26" s="51">
        <f t="shared" si="3"/>
        <v>2</v>
      </c>
      <c r="B26" s="51">
        <f t="shared" si="3"/>
        <v>7</v>
      </c>
      <c r="C26" s="60" t="s">
        <v>10</v>
      </c>
      <c r="D26" s="61">
        <v>9.5</v>
      </c>
      <c r="E26" s="62"/>
      <c r="F26" s="59"/>
      <c r="G26" s="59"/>
      <c r="H26" s="59"/>
      <c r="I26" s="59"/>
      <c r="J26" s="59"/>
      <c r="K26" s="59"/>
      <c r="L26" s="63" t="s">
        <v>11</v>
      </c>
      <c r="M26" s="64">
        <f>SUM(M21:M25)</f>
        <v>193.10000000000002</v>
      </c>
      <c r="N26" s="56">
        <f t="shared" si="2"/>
        <v>425.75</v>
      </c>
      <c r="O26" s="56">
        <f t="shared" si="2"/>
        <v>193.10000000000002</v>
      </c>
      <c r="P26" s="58"/>
    </row>
    <row r="27" spans="1:16" ht="12.75" outlineLevel="1">
      <c r="A27" s="51">
        <f t="shared" si="3"/>
        <v>2</v>
      </c>
      <c r="B27" s="51">
        <f t="shared" si="3"/>
        <v>7</v>
      </c>
      <c r="C27" s="65" t="str">
        <f>'[1]СТАРТ+'!C80</f>
        <v>405В</v>
      </c>
      <c r="D27" s="52">
        <v>3</v>
      </c>
      <c r="E27" s="59">
        <v>6</v>
      </c>
      <c r="F27" s="59">
        <v>6.5</v>
      </c>
      <c r="G27" s="59">
        <v>6.5</v>
      </c>
      <c r="H27" s="59">
        <v>6.5</v>
      </c>
      <c r="I27" s="59">
        <v>6</v>
      </c>
      <c r="J27" s="59">
        <v>6</v>
      </c>
      <c r="K27" s="59">
        <v>6.5</v>
      </c>
      <c r="L27" s="54">
        <f>(SUM(E27:K27)-LARGE(E27:K27,1)-LARGE(E27:K27,2)-SMALL(E27:K27,1)-SMALL(E27:K27,2))</f>
        <v>19</v>
      </c>
      <c r="M27" s="55">
        <f>(SUM(E27:K27)-LARGE(E27:K27,1)-LARGE(E27:K27,2)-SMALL(E27:K27,1)-SMALL(E27:K27,2))*D27</f>
        <v>57</v>
      </c>
      <c r="N27" s="56">
        <f t="shared" si="2"/>
        <v>425.75</v>
      </c>
      <c r="O27" s="56">
        <f t="shared" si="2"/>
        <v>193.10000000000002</v>
      </c>
      <c r="P27" s="58"/>
    </row>
    <row r="28" spans="1:16" ht="12.75" outlineLevel="1">
      <c r="A28" s="51">
        <f t="shared" si="3"/>
        <v>2</v>
      </c>
      <c r="B28" s="51">
        <f t="shared" si="3"/>
        <v>7</v>
      </c>
      <c r="C28" s="65" t="str">
        <f>'[1]СТАРТ+'!E80</f>
        <v>205В</v>
      </c>
      <c r="D28" s="52">
        <v>3</v>
      </c>
      <c r="E28" s="59">
        <v>7</v>
      </c>
      <c r="F28" s="59">
        <v>7.5</v>
      </c>
      <c r="G28" s="59">
        <v>7.5</v>
      </c>
      <c r="H28" s="59">
        <v>6.5</v>
      </c>
      <c r="I28" s="59">
        <v>7</v>
      </c>
      <c r="J28" s="59">
        <v>7</v>
      </c>
      <c r="K28" s="59">
        <v>7</v>
      </c>
      <c r="L28" s="54">
        <f>(SUM(E28:K28)-LARGE(E28:K28,1)-LARGE(E28:K28,2)-SMALL(E28:K28,1)-SMALL(E28:K28,2))</f>
        <v>21</v>
      </c>
      <c r="M28" s="55">
        <f>(SUM(E28:K28)-LARGE(E28:K28,1)-LARGE(E28:K28,2)-SMALL(E28:K28,1)-SMALL(E28:K28,2))*D28</f>
        <v>63</v>
      </c>
      <c r="N28" s="56">
        <f t="shared" si="2"/>
        <v>425.75</v>
      </c>
      <c r="O28" s="56">
        <f t="shared" si="2"/>
        <v>193.10000000000002</v>
      </c>
      <c r="P28" s="58"/>
    </row>
    <row r="29" spans="1:16" ht="12.75" outlineLevel="1">
      <c r="A29" s="51">
        <f t="shared" si="3"/>
        <v>2</v>
      </c>
      <c r="B29" s="51">
        <f t="shared" si="3"/>
        <v>7</v>
      </c>
      <c r="C29" s="65" t="str">
        <f>'[1]СТАРТ+'!G80</f>
        <v>107В</v>
      </c>
      <c r="D29" s="52">
        <v>3.1</v>
      </c>
      <c r="E29" s="59">
        <v>5.5</v>
      </c>
      <c r="F29" s="59">
        <v>6</v>
      </c>
      <c r="G29" s="59">
        <v>6</v>
      </c>
      <c r="H29" s="59">
        <v>5</v>
      </c>
      <c r="I29" s="59">
        <v>5</v>
      </c>
      <c r="J29" s="59">
        <v>5.5</v>
      </c>
      <c r="K29" s="59">
        <v>5.5</v>
      </c>
      <c r="L29" s="54">
        <f>(SUM(E29:K29)-LARGE(E29:K29,1)-LARGE(E29:K29,2)-SMALL(E29:K29,1)-SMALL(E29:K29,2))</f>
        <v>16.5</v>
      </c>
      <c r="M29" s="55">
        <f>(SUM(E29:K29)-LARGE(E29:K29,1)-LARGE(E29:K29,2)-SMALL(E29:K29,1)-SMALL(E29:K29,2))*D29</f>
        <v>51.15</v>
      </c>
      <c r="N29" s="56">
        <f t="shared" si="2"/>
        <v>425.75</v>
      </c>
      <c r="O29" s="56">
        <f t="shared" si="2"/>
        <v>193.10000000000002</v>
      </c>
      <c r="P29" s="58"/>
    </row>
    <row r="30" spans="1:16" ht="12.75" outlineLevel="1">
      <c r="A30" s="51">
        <f t="shared" si="3"/>
        <v>2</v>
      </c>
      <c r="B30" s="51">
        <f t="shared" si="3"/>
        <v>7</v>
      </c>
      <c r="C30" s="65" t="str">
        <f>'[1]СТАРТ+'!I80</f>
        <v>5152В</v>
      </c>
      <c r="D30" s="52">
        <v>3</v>
      </c>
      <c r="E30" s="59">
        <v>7</v>
      </c>
      <c r="F30" s="59">
        <v>7</v>
      </c>
      <c r="G30" s="59">
        <v>7</v>
      </c>
      <c r="H30" s="59">
        <v>6.5</v>
      </c>
      <c r="I30" s="59">
        <v>7</v>
      </c>
      <c r="J30" s="59">
        <v>6.5</v>
      </c>
      <c r="K30" s="59">
        <v>6.5</v>
      </c>
      <c r="L30" s="54">
        <f>(SUM(E30:K30)-LARGE(E30:K30,1)-LARGE(E30:K30,2)-SMALL(E30:K30,1)-SMALL(E30:K30,2))</f>
        <v>20.5</v>
      </c>
      <c r="M30" s="55">
        <f>(SUM(E30:K30)-LARGE(E30:K30,1)-LARGE(E30:K30,2)-SMALL(E30:K30,1)-SMALL(E30:K30,2))*D30</f>
        <v>61.5</v>
      </c>
      <c r="N30" s="56">
        <f t="shared" si="2"/>
        <v>425.75</v>
      </c>
      <c r="O30" s="56">
        <f t="shared" si="2"/>
        <v>193.10000000000002</v>
      </c>
      <c r="P30" s="58"/>
    </row>
    <row r="31" spans="1:16" ht="15" outlineLevel="1">
      <c r="A31" s="51">
        <f t="shared" si="3"/>
        <v>2</v>
      </c>
      <c r="B31" s="51">
        <f t="shared" si="3"/>
        <v>7</v>
      </c>
      <c r="C31" s="66" t="s">
        <v>12</v>
      </c>
      <c r="D31" s="61">
        <v>12.1</v>
      </c>
      <c r="E31" s="67"/>
      <c r="F31" s="67"/>
      <c r="G31" s="67"/>
      <c r="H31" s="68"/>
      <c r="I31" s="59"/>
      <c r="J31" s="59"/>
      <c r="K31" s="59"/>
      <c r="L31" s="63" t="s">
        <v>13</v>
      </c>
      <c r="M31" s="69">
        <f>SUM(M27:M30)</f>
        <v>232.65</v>
      </c>
      <c r="N31" s="56">
        <f t="shared" si="2"/>
        <v>425.75</v>
      </c>
      <c r="O31" s="56">
        <f t="shared" si="2"/>
        <v>193.10000000000002</v>
      </c>
      <c r="P31" s="58"/>
    </row>
    <row r="32" spans="1:16" s="50" customFormat="1" ht="15">
      <c r="A32" s="43">
        <v>3</v>
      </c>
      <c r="B32" s="44">
        <f>'[1]СТАРТ+'!B210</f>
        <v>18</v>
      </c>
      <c r="C32" s="45" t="str">
        <f>'[1]СТАРТ+'!C210</f>
        <v>КОНДРАТЬЕВ МАКСИМ</v>
      </c>
      <c r="D32" s="46"/>
      <c r="E32" s="45"/>
      <c r="F32" s="45"/>
      <c r="G32" s="45">
        <f>'[1]СТАРТ+'!F210</f>
        <v>1999</v>
      </c>
      <c r="H32" s="45" t="str">
        <f>'[1]СТАРТ+'!G210</f>
        <v>КМС</v>
      </c>
      <c r="I32" s="45" t="str">
        <f>'[1]СТАРТ+'!H210</f>
        <v>ЕКАТЕРИНБУРГ, СДЮСШОР ЮНОСТЬ</v>
      </c>
      <c r="J32" s="45"/>
      <c r="K32" s="45"/>
      <c r="L32" s="47"/>
      <c r="M32" s="43"/>
      <c r="N32" s="48">
        <f>SUM(M38+M39+M40+M41+M42)</f>
        <v>400.04999999999995</v>
      </c>
      <c r="O32" s="48">
        <f>M38</f>
        <v>187.65</v>
      </c>
      <c r="P32" s="71" t="str">
        <f>'[1]СТАРТ+'!M210</f>
        <v>ЛОБАНОВА Л.И., ЮГОВА Л.С.</v>
      </c>
    </row>
    <row r="33" spans="1:16" ht="12.75" outlineLevel="1">
      <c r="A33" s="51">
        <f>A32</f>
        <v>3</v>
      </c>
      <c r="B33" s="51">
        <f>B32</f>
        <v>18</v>
      </c>
      <c r="C33" s="43" t="str">
        <f>'[1]СТАРТ+'!C211</f>
        <v>103В</v>
      </c>
      <c r="D33" s="52">
        <v>1.6</v>
      </c>
      <c r="E33" s="53">
        <v>7</v>
      </c>
      <c r="F33" s="53">
        <v>7</v>
      </c>
      <c r="G33" s="53">
        <v>7</v>
      </c>
      <c r="H33" s="53">
        <v>7</v>
      </c>
      <c r="I33" s="53">
        <v>6.5</v>
      </c>
      <c r="J33" s="53">
        <v>7</v>
      </c>
      <c r="K33" s="53">
        <v>7</v>
      </c>
      <c r="L33" s="54">
        <f>(SUM(E33:K33)-LARGE(E33:K33,1)-LARGE(E33:K33,2)-SMALL(E33:K33,1)-SMALL(E33:K33,2))</f>
        <v>21</v>
      </c>
      <c r="M33" s="55">
        <f>(SUM(E33:K33)-LARGE(E33:K33,1)-LARGE(E33:K33,2)-SMALL(E33:K33,1)-SMALL(E33:K33,2))*D33</f>
        <v>33.6</v>
      </c>
      <c r="N33" s="56">
        <f aca="true" t="shared" si="4" ref="N33:O43">N32</f>
        <v>400.04999999999995</v>
      </c>
      <c r="O33" s="56">
        <f t="shared" si="4"/>
        <v>187.65</v>
      </c>
      <c r="P33" s="57"/>
    </row>
    <row r="34" spans="1:16" ht="12.75" outlineLevel="1">
      <c r="A34" s="51">
        <f aca="true" t="shared" si="5" ref="A34:B43">A33</f>
        <v>3</v>
      </c>
      <c r="B34" s="51">
        <f t="shared" si="5"/>
        <v>18</v>
      </c>
      <c r="C34" s="43" t="str">
        <f>'[1]СТАРТ+'!E211</f>
        <v>201В</v>
      </c>
      <c r="D34" s="52">
        <v>1.8</v>
      </c>
      <c r="E34" s="53">
        <v>6</v>
      </c>
      <c r="F34" s="53">
        <v>6.5</v>
      </c>
      <c r="G34" s="53">
        <v>6.5</v>
      </c>
      <c r="H34" s="53">
        <v>6.5</v>
      </c>
      <c r="I34" s="53">
        <v>7</v>
      </c>
      <c r="J34" s="53">
        <v>6</v>
      </c>
      <c r="K34" s="53">
        <v>7</v>
      </c>
      <c r="L34" s="54">
        <f>(SUM(E34:K34)-LARGE(E34:K34,1)-LARGE(E34:K34,2)-SMALL(E34:K34,1)-SMALL(E34:K34,2))</f>
        <v>19.5</v>
      </c>
      <c r="M34" s="55">
        <f>(SUM(E34:K34)-LARGE(E34:K34,1)-LARGE(E34:K34,2)-SMALL(E34:K34,1)-SMALL(E34:K34,2))*D34</f>
        <v>35.1</v>
      </c>
      <c r="N34" s="56">
        <f t="shared" si="4"/>
        <v>400.04999999999995</v>
      </c>
      <c r="O34" s="56">
        <f t="shared" si="4"/>
        <v>187.65</v>
      </c>
      <c r="P34" s="57"/>
    </row>
    <row r="35" spans="1:16" ht="12.75" outlineLevel="1">
      <c r="A35" s="51">
        <f t="shared" si="5"/>
        <v>3</v>
      </c>
      <c r="B35" s="51">
        <f t="shared" si="5"/>
        <v>18</v>
      </c>
      <c r="C35" s="43" t="str">
        <f>'[1]СТАРТ+'!G211</f>
        <v>301В</v>
      </c>
      <c r="D35" s="52">
        <v>1.9</v>
      </c>
      <c r="E35" s="53">
        <v>6.5</v>
      </c>
      <c r="F35" s="53">
        <v>6.5</v>
      </c>
      <c r="G35" s="53">
        <v>6.5</v>
      </c>
      <c r="H35" s="53">
        <v>6.5</v>
      </c>
      <c r="I35" s="53">
        <v>6.5</v>
      </c>
      <c r="J35" s="53">
        <v>6.5</v>
      </c>
      <c r="K35" s="53">
        <v>6</v>
      </c>
      <c r="L35" s="54">
        <f>(SUM(E35:K35)-LARGE(E35:K35,1)-LARGE(E35:K35,2)-SMALL(E35:K35,1)-SMALL(E35:K35,2))</f>
        <v>19.5</v>
      </c>
      <c r="M35" s="55">
        <f>(SUM(E35:K35)-LARGE(E35:K35,1)-LARGE(E35:K35,2)-SMALL(E35:K35,1)-SMALL(E35:K35,2))*D35</f>
        <v>37.05</v>
      </c>
      <c r="N35" s="56">
        <f t="shared" si="4"/>
        <v>400.04999999999995</v>
      </c>
      <c r="O35" s="56">
        <f t="shared" si="4"/>
        <v>187.65</v>
      </c>
      <c r="P35" s="58"/>
    </row>
    <row r="36" spans="1:16" ht="12.75" outlineLevel="1">
      <c r="A36" s="51">
        <f t="shared" si="5"/>
        <v>3</v>
      </c>
      <c r="B36" s="51">
        <f t="shared" si="5"/>
        <v>18</v>
      </c>
      <c r="C36" s="43" t="str">
        <f>'[1]СТАРТ+'!I211</f>
        <v>403В</v>
      </c>
      <c r="D36" s="52">
        <v>2.1</v>
      </c>
      <c r="E36" s="59">
        <v>6</v>
      </c>
      <c r="F36" s="53">
        <v>7</v>
      </c>
      <c r="G36" s="53">
        <v>6</v>
      </c>
      <c r="H36" s="53">
        <v>6.5</v>
      </c>
      <c r="I36" s="53">
        <v>7</v>
      </c>
      <c r="J36" s="53">
        <v>6.5</v>
      </c>
      <c r="K36" s="53">
        <v>6</v>
      </c>
      <c r="L36" s="54">
        <f>(SUM(E36:K36)-LARGE(E36:K36,1)-LARGE(E36:K36,2)-SMALL(E36:K36,1)-SMALL(E36:K36,2))</f>
        <v>19</v>
      </c>
      <c r="M36" s="55">
        <f>(SUM(E36:K36)-LARGE(E36:K36,1)-LARGE(E36:K36,2)-SMALL(E36:K36,1)-SMALL(E36:K36,2))*D36</f>
        <v>39.9</v>
      </c>
      <c r="N36" s="56">
        <f t="shared" si="4"/>
        <v>400.04999999999995</v>
      </c>
      <c r="O36" s="56">
        <f t="shared" si="4"/>
        <v>187.65</v>
      </c>
      <c r="P36" s="58"/>
    </row>
    <row r="37" spans="1:16" ht="12.75" outlineLevel="1">
      <c r="A37" s="51">
        <f t="shared" si="5"/>
        <v>3</v>
      </c>
      <c r="B37" s="51">
        <f t="shared" si="5"/>
        <v>18</v>
      </c>
      <c r="C37" s="43" t="str">
        <f>'[1]СТАРТ+'!K211</f>
        <v>5132Д</v>
      </c>
      <c r="D37" s="52">
        <v>2.1</v>
      </c>
      <c r="E37" s="59">
        <v>6.5</v>
      </c>
      <c r="F37" s="53">
        <v>7.5</v>
      </c>
      <c r="G37" s="53">
        <v>7</v>
      </c>
      <c r="H37" s="53">
        <v>7</v>
      </c>
      <c r="I37" s="53">
        <v>6.5</v>
      </c>
      <c r="J37" s="53">
        <v>6.5</v>
      </c>
      <c r="K37" s="53">
        <v>6.5</v>
      </c>
      <c r="L37" s="54">
        <f>(SUM(E37:K37)-LARGE(E37:K37,1)-LARGE(E37:K37,2)-SMALL(E37:K37,1)-SMALL(E37:K37,2))</f>
        <v>20</v>
      </c>
      <c r="M37" s="55">
        <f>(SUM(E37:K37)-LARGE(E37:K37,1)-LARGE(E37:K37,2)-SMALL(E37:K37,1)-SMALL(E37:K37,2))*D37</f>
        <v>42</v>
      </c>
      <c r="N37" s="56">
        <f t="shared" si="4"/>
        <v>400.04999999999995</v>
      </c>
      <c r="O37" s="56">
        <f t="shared" si="4"/>
        <v>187.65</v>
      </c>
      <c r="P37" s="58"/>
    </row>
    <row r="38" spans="1:16" ht="15" outlineLevel="1">
      <c r="A38" s="51">
        <f t="shared" si="5"/>
        <v>3</v>
      </c>
      <c r="B38" s="51">
        <f t="shared" si="5"/>
        <v>18</v>
      </c>
      <c r="C38" s="60" t="s">
        <v>10</v>
      </c>
      <c r="D38" s="61">
        <v>9.5</v>
      </c>
      <c r="E38" s="62"/>
      <c r="F38" s="59"/>
      <c r="G38" s="59"/>
      <c r="H38" s="59"/>
      <c r="I38" s="59"/>
      <c r="J38" s="59"/>
      <c r="K38" s="59"/>
      <c r="L38" s="63" t="s">
        <v>11</v>
      </c>
      <c r="M38" s="64">
        <f>SUM(M33:M37)</f>
        <v>187.65</v>
      </c>
      <c r="N38" s="56">
        <f t="shared" si="4"/>
        <v>400.04999999999995</v>
      </c>
      <c r="O38" s="56">
        <f t="shared" si="4"/>
        <v>187.65</v>
      </c>
      <c r="P38" s="58"/>
    </row>
    <row r="39" spans="1:16" ht="12.75" outlineLevel="1">
      <c r="A39" s="51">
        <f t="shared" si="5"/>
        <v>3</v>
      </c>
      <c r="B39" s="51">
        <f t="shared" si="5"/>
        <v>18</v>
      </c>
      <c r="C39" s="65" t="str">
        <f>'[1]СТАРТ+'!C212</f>
        <v>405С</v>
      </c>
      <c r="D39" s="52">
        <v>2.7</v>
      </c>
      <c r="E39" s="59">
        <v>6.5</v>
      </c>
      <c r="F39" s="59">
        <v>7</v>
      </c>
      <c r="G39" s="59">
        <v>7</v>
      </c>
      <c r="H39" s="59">
        <v>6.5</v>
      </c>
      <c r="I39" s="59">
        <v>7</v>
      </c>
      <c r="J39" s="59">
        <v>6.5</v>
      </c>
      <c r="K39" s="59">
        <v>6.5</v>
      </c>
      <c r="L39" s="54">
        <f>(SUM(E39:K39)-LARGE(E39:K39,1)-LARGE(E39:K39,2)-SMALL(E39:K39,1)-SMALL(E39:K39,2))</f>
        <v>20</v>
      </c>
      <c r="M39" s="55">
        <f>(SUM(E39:K39)-LARGE(E39:K39,1)-LARGE(E39:K39,2)-SMALL(E39:K39,1)-SMALL(E39:K39,2))*D39</f>
        <v>54</v>
      </c>
      <c r="N39" s="56">
        <f t="shared" si="4"/>
        <v>400.04999999999995</v>
      </c>
      <c r="O39" s="56">
        <f t="shared" si="4"/>
        <v>187.65</v>
      </c>
      <c r="P39" s="58"/>
    </row>
    <row r="40" spans="1:16" ht="12.75" outlineLevel="1">
      <c r="A40" s="51">
        <f t="shared" si="5"/>
        <v>3</v>
      </c>
      <c r="B40" s="51">
        <f t="shared" si="5"/>
        <v>18</v>
      </c>
      <c r="C40" s="65" t="str">
        <f>'[1]СТАРТ+'!E212</f>
        <v>107С</v>
      </c>
      <c r="D40" s="52">
        <v>2.8</v>
      </c>
      <c r="E40" s="59">
        <v>6</v>
      </c>
      <c r="F40" s="59">
        <v>7</v>
      </c>
      <c r="G40" s="59">
        <v>6.5</v>
      </c>
      <c r="H40" s="59">
        <v>7</v>
      </c>
      <c r="I40" s="59">
        <v>7</v>
      </c>
      <c r="J40" s="59">
        <v>6.5</v>
      </c>
      <c r="K40" s="59">
        <v>6.5</v>
      </c>
      <c r="L40" s="54">
        <f>(SUM(E40:K40)-LARGE(E40:K40,1)-LARGE(E40:K40,2)-SMALL(E40:K40,1)-SMALL(E40:K40,2))</f>
        <v>20</v>
      </c>
      <c r="M40" s="55">
        <f>(SUM(E40:K40)-LARGE(E40:K40,1)-LARGE(E40:K40,2)-SMALL(E40:K40,1)-SMALL(E40:K40,2))*D40</f>
        <v>56</v>
      </c>
      <c r="N40" s="56">
        <f t="shared" si="4"/>
        <v>400.04999999999995</v>
      </c>
      <c r="O40" s="56">
        <f t="shared" si="4"/>
        <v>187.65</v>
      </c>
      <c r="P40" s="58"/>
    </row>
    <row r="41" spans="1:16" ht="12.75" outlineLevel="1">
      <c r="A41" s="51">
        <f t="shared" si="5"/>
        <v>3</v>
      </c>
      <c r="B41" s="51">
        <f t="shared" si="5"/>
        <v>18</v>
      </c>
      <c r="C41" s="65" t="str">
        <f>'[1]СТАРТ+'!G212</f>
        <v>205В</v>
      </c>
      <c r="D41" s="52">
        <v>3</v>
      </c>
      <c r="E41" s="59">
        <v>5</v>
      </c>
      <c r="F41" s="59">
        <v>5</v>
      </c>
      <c r="G41" s="59">
        <v>5</v>
      </c>
      <c r="H41" s="59">
        <v>5.5</v>
      </c>
      <c r="I41" s="59">
        <v>5</v>
      </c>
      <c r="J41" s="59">
        <v>5</v>
      </c>
      <c r="K41" s="59">
        <v>5</v>
      </c>
      <c r="L41" s="54">
        <f>(SUM(E41:K41)-LARGE(E41:K41,1)-LARGE(E41:K41,2)-SMALL(E41:K41,1)-SMALL(E41:K41,2))</f>
        <v>15</v>
      </c>
      <c r="M41" s="55">
        <f>(SUM(E41:K41)-LARGE(E41:K41,1)-LARGE(E41:K41,2)-SMALL(E41:K41,1)-SMALL(E41:K41,2))*D41</f>
        <v>45</v>
      </c>
      <c r="N41" s="56">
        <f t="shared" si="4"/>
        <v>400.04999999999995</v>
      </c>
      <c r="O41" s="56">
        <f t="shared" si="4"/>
        <v>187.65</v>
      </c>
      <c r="P41" s="58"/>
    </row>
    <row r="42" spans="1:16" ht="12.75" outlineLevel="1">
      <c r="A42" s="51">
        <f t="shared" si="5"/>
        <v>3</v>
      </c>
      <c r="B42" s="51">
        <f t="shared" si="5"/>
        <v>18</v>
      </c>
      <c r="C42" s="65" t="str">
        <f>'[1]СТАРТ+'!I212</f>
        <v>5235Д</v>
      </c>
      <c r="D42" s="52">
        <v>2.8</v>
      </c>
      <c r="E42" s="59">
        <v>7</v>
      </c>
      <c r="F42" s="59">
        <v>7</v>
      </c>
      <c r="G42" s="59">
        <v>7</v>
      </c>
      <c r="H42" s="59">
        <v>6.5</v>
      </c>
      <c r="I42" s="59">
        <v>6.5</v>
      </c>
      <c r="J42" s="59">
        <v>7</v>
      </c>
      <c r="K42" s="59">
        <v>6.5</v>
      </c>
      <c r="L42" s="54">
        <f>(SUM(E42:K42)-LARGE(E42:K42,1)-LARGE(E42:K42,2)-SMALL(E42:K42,1)-SMALL(E42:K42,2))</f>
        <v>20.5</v>
      </c>
      <c r="M42" s="55">
        <f>(SUM(E42:K42)-LARGE(E42:K42,1)-LARGE(E42:K42,2)-SMALL(E42:K42,1)-SMALL(E42:K42,2))*D42</f>
        <v>57.4</v>
      </c>
      <c r="N42" s="56">
        <f t="shared" si="4"/>
        <v>400.04999999999995</v>
      </c>
      <c r="O42" s="56">
        <f t="shared" si="4"/>
        <v>187.65</v>
      </c>
      <c r="P42" s="58"/>
    </row>
    <row r="43" spans="1:16" ht="15" outlineLevel="1">
      <c r="A43" s="51">
        <f t="shared" si="5"/>
        <v>3</v>
      </c>
      <c r="B43" s="51">
        <f t="shared" si="5"/>
        <v>18</v>
      </c>
      <c r="C43" s="66" t="s">
        <v>12</v>
      </c>
      <c r="D43" s="61">
        <v>11.3</v>
      </c>
      <c r="E43" s="67"/>
      <c r="F43" s="67"/>
      <c r="G43" s="67"/>
      <c r="H43" s="68"/>
      <c r="I43" s="59"/>
      <c r="J43" s="59"/>
      <c r="K43" s="59"/>
      <c r="L43" s="63" t="s">
        <v>13</v>
      </c>
      <c r="M43" s="69">
        <f>SUM(M39:M42)</f>
        <v>212.4</v>
      </c>
      <c r="N43" s="56">
        <f t="shared" si="4"/>
        <v>400.04999999999995</v>
      </c>
      <c r="O43" s="56">
        <f t="shared" si="4"/>
        <v>187.65</v>
      </c>
      <c r="P43" s="58"/>
    </row>
    <row r="44" spans="1:16" s="50" customFormat="1" ht="15">
      <c r="A44" s="43">
        <v>4</v>
      </c>
      <c r="B44" s="44">
        <f>'[1]СТАРТ+'!B222</f>
        <v>19</v>
      </c>
      <c r="C44" s="45" t="str">
        <f>'[1]СТАРТ+'!C222</f>
        <v>АРЗЮТОВ ИЛЬЯ</v>
      </c>
      <c r="D44" s="46"/>
      <c r="E44" s="45"/>
      <c r="F44" s="45"/>
      <c r="G44" s="45">
        <f>'[1]СТАРТ+'!F222</f>
        <v>2000</v>
      </c>
      <c r="H44" s="45" t="str">
        <f>'[1]СТАРТ+'!G222</f>
        <v>КМС</v>
      </c>
      <c r="I44" s="45" t="str">
        <f>'[1]СТАРТ+'!H222</f>
        <v>САРАТОВ СДЮСШОР 11</v>
      </c>
      <c r="J44" s="45"/>
      <c r="K44" s="45"/>
      <c r="L44" s="47"/>
      <c r="M44" s="43"/>
      <c r="N44" s="48">
        <f>SUM(M50+M51+M52+M53+M54)</f>
        <v>391.84999999999997</v>
      </c>
      <c r="O44" s="48">
        <f>M50</f>
        <v>205.95</v>
      </c>
      <c r="P44" s="71" t="str">
        <f>'[1]СТАРТ+'!M222</f>
        <v>АБРОСИМОВА Л.В., СТОЛБОВ А.Н.</v>
      </c>
    </row>
    <row r="45" spans="1:16" ht="12.75" outlineLevel="1">
      <c r="A45" s="51">
        <f>A44</f>
        <v>4</v>
      </c>
      <c r="B45" s="51">
        <f>B44</f>
        <v>19</v>
      </c>
      <c r="C45" s="43" t="str">
        <f>'[1]СТАРТ+'!C223</f>
        <v>403В</v>
      </c>
      <c r="D45" s="52">
        <v>2.1</v>
      </c>
      <c r="E45" s="53">
        <v>7.5</v>
      </c>
      <c r="F45" s="53">
        <v>7.5</v>
      </c>
      <c r="G45" s="53">
        <v>6.5</v>
      </c>
      <c r="H45" s="53">
        <v>7.5</v>
      </c>
      <c r="I45" s="53">
        <v>6.5</v>
      </c>
      <c r="J45" s="53">
        <v>7.5</v>
      </c>
      <c r="K45" s="53">
        <v>6.5</v>
      </c>
      <c r="L45" s="54">
        <f>(SUM(E45:K45)-LARGE(E45:K45,1)-LARGE(E45:K45,2)-SMALL(E45:K45,1)-SMALL(E45:K45,2))</f>
        <v>21.5</v>
      </c>
      <c r="M45" s="55">
        <f>(SUM(E45:K45)-LARGE(E45:K45,1)-LARGE(E45:K45,2)-SMALL(E45:K45,1)-SMALL(E45:K45,2))*D45</f>
        <v>45.15</v>
      </c>
      <c r="N45" s="56">
        <f aca="true" t="shared" si="6" ref="N45:O55">N44</f>
        <v>391.84999999999997</v>
      </c>
      <c r="O45" s="56">
        <f t="shared" si="6"/>
        <v>205.95</v>
      </c>
      <c r="P45" s="57"/>
    </row>
    <row r="46" spans="1:16" ht="12.75" outlineLevel="1">
      <c r="A46" s="51">
        <f aca="true" t="shared" si="7" ref="A46:B55">A45</f>
        <v>4</v>
      </c>
      <c r="B46" s="51">
        <f t="shared" si="7"/>
        <v>19</v>
      </c>
      <c r="C46" s="43" t="str">
        <f>'[1]СТАРТ+'!E223</f>
        <v>103В</v>
      </c>
      <c r="D46" s="52">
        <v>1.6</v>
      </c>
      <c r="E46" s="53">
        <v>7</v>
      </c>
      <c r="F46" s="53">
        <v>7.5</v>
      </c>
      <c r="G46" s="53">
        <v>7</v>
      </c>
      <c r="H46" s="53">
        <v>7</v>
      </c>
      <c r="I46" s="53">
        <v>7</v>
      </c>
      <c r="J46" s="53">
        <v>7.5</v>
      </c>
      <c r="K46" s="53">
        <v>7</v>
      </c>
      <c r="L46" s="54">
        <f>(SUM(E46:K46)-LARGE(E46:K46,1)-LARGE(E46:K46,2)-SMALL(E46:K46,1)-SMALL(E46:K46,2))</f>
        <v>21</v>
      </c>
      <c r="M46" s="55">
        <f>(SUM(E46:K46)-LARGE(E46:K46,1)-LARGE(E46:K46,2)-SMALL(E46:K46,1)-SMALL(E46:K46,2))*D46</f>
        <v>33.6</v>
      </c>
      <c r="N46" s="56">
        <f t="shared" si="6"/>
        <v>391.84999999999997</v>
      </c>
      <c r="O46" s="56">
        <f t="shared" si="6"/>
        <v>205.95</v>
      </c>
      <c r="P46" s="57"/>
    </row>
    <row r="47" spans="1:16" ht="12.75" outlineLevel="1">
      <c r="A47" s="51">
        <f t="shared" si="7"/>
        <v>4</v>
      </c>
      <c r="B47" s="51">
        <f t="shared" si="7"/>
        <v>19</v>
      </c>
      <c r="C47" s="43" t="str">
        <f>'[1]СТАРТ+'!G223</f>
        <v>201В</v>
      </c>
      <c r="D47" s="52">
        <v>1.8</v>
      </c>
      <c r="E47" s="53">
        <v>8</v>
      </c>
      <c r="F47" s="53">
        <v>8</v>
      </c>
      <c r="G47" s="53">
        <v>8</v>
      </c>
      <c r="H47" s="53">
        <v>7.5</v>
      </c>
      <c r="I47" s="53">
        <v>8</v>
      </c>
      <c r="J47" s="53">
        <v>8</v>
      </c>
      <c r="K47" s="53">
        <v>7.5</v>
      </c>
      <c r="L47" s="54">
        <f>(SUM(E47:K47)-LARGE(E47:K47,1)-LARGE(E47:K47,2)-SMALL(E47:K47,1)-SMALL(E47:K47,2))</f>
        <v>24</v>
      </c>
      <c r="M47" s="55">
        <f>(SUM(E47:K47)-LARGE(E47:K47,1)-LARGE(E47:K47,2)-SMALL(E47:K47,1)-SMALL(E47:K47,2))*D47</f>
        <v>43.2</v>
      </c>
      <c r="N47" s="56">
        <f t="shared" si="6"/>
        <v>391.84999999999997</v>
      </c>
      <c r="O47" s="56">
        <f t="shared" si="6"/>
        <v>205.95</v>
      </c>
      <c r="P47" s="58"/>
    </row>
    <row r="48" spans="1:16" ht="12.75" outlineLevel="1">
      <c r="A48" s="51">
        <f t="shared" si="7"/>
        <v>4</v>
      </c>
      <c r="B48" s="51">
        <f t="shared" si="7"/>
        <v>19</v>
      </c>
      <c r="C48" s="43" t="str">
        <f>'[1]СТАРТ+'!I223</f>
        <v>301В</v>
      </c>
      <c r="D48" s="52">
        <v>1.9</v>
      </c>
      <c r="E48" s="59">
        <v>7</v>
      </c>
      <c r="F48" s="53">
        <v>7</v>
      </c>
      <c r="G48" s="53">
        <v>7</v>
      </c>
      <c r="H48" s="53">
        <v>7</v>
      </c>
      <c r="I48" s="53">
        <v>7</v>
      </c>
      <c r="J48" s="53">
        <v>7</v>
      </c>
      <c r="K48" s="53">
        <v>7</v>
      </c>
      <c r="L48" s="54">
        <f>(SUM(E48:K48)-LARGE(E48:K48,1)-LARGE(E48:K48,2)-SMALL(E48:K48,1)-SMALL(E48:K48,2))</f>
        <v>21</v>
      </c>
      <c r="M48" s="55">
        <f>(SUM(E48:K48)-LARGE(E48:K48,1)-LARGE(E48:K48,2)-SMALL(E48:K48,1)-SMALL(E48:K48,2))*D48</f>
        <v>39.9</v>
      </c>
      <c r="N48" s="56">
        <f t="shared" si="6"/>
        <v>391.84999999999997</v>
      </c>
      <c r="O48" s="56">
        <f t="shared" si="6"/>
        <v>205.95</v>
      </c>
      <c r="P48" s="58"/>
    </row>
    <row r="49" spans="1:16" ht="12.75" outlineLevel="1">
      <c r="A49" s="51">
        <f t="shared" si="7"/>
        <v>4</v>
      </c>
      <c r="B49" s="51">
        <f t="shared" si="7"/>
        <v>19</v>
      </c>
      <c r="C49" s="43" t="str">
        <f>'[1]СТАРТ+'!K223</f>
        <v>5132Д</v>
      </c>
      <c r="D49" s="52">
        <v>2.1</v>
      </c>
      <c r="E49" s="59">
        <v>7</v>
      </c>
      <c r="F49" s="53">
        <v>7.5</v>
      </c>
      <c r="G49" s="53">
        <v>7</v>
      </c>
      <c r="H49" s="53">
        <v>7</v>
      </c>
      <c r="I49" s="53">
        <v>7</v>
      </c>
      <c r="J49" s="53">
        <v>7</v>
      </c>
      <c r="K49" s="53">
        <v>7.5</v>
      </c>
      <c r="L49" s="54">
        <f>(SUM(E49:K49)-LARGE(E49:K49,1)-LARGE(E49:K49,2)-SMALL(E49:K49,1)-SMALL(E49:K49,2))</f>
        <v>21</v>
      </c>
      <c r="M49" s="55">
        <f>(SUM(E49:K49)-LARGE(E49:K49,1)-LARGE(E49:K49,2)-SMALL(E49:K49,1)-SMALL(E49:K49,2))*D49</f>
        <v>44.1</v>
      </c>
      <c r="N49" s="56">
        <f t="shared" si="6"/>
        <v>391.84999999999997</v>
      </c>
      <c r="O49" s="56">
        <f t="shared" si="6"/>
        <v>205.95</v>
      </c>
      <c r="P49" s="58"/>
    </row>
    <row r="50" spans="1:16" ht="15" outlineLevel="1">
      <c r="A50" s="51">
        <f t="shared" si="7"/>
        <v>4</v>
      </c>
      <c r="B50" s="51">
        <f t="shared" si="7"/>
        <v>19</v>
      </c>
      <c r="C50" s="60" t="s">
        <v>10</v>
      </c>
      <c r="D50" s="61">
        <v>9.5</v>
      </c>
      <c r="E50" s="62"/>
      <c r="F50" s="59"/>
      <c r="G50" s="59"/>
      <c r="H50" s="59"/>
      <c r="I50" s="59"/>
      <c r="J50" s="59"/>
      <c r="K50" s="59"/>
      <c r="L50" s="63" t="s">
        <v>11</v>
      </c>
      <c r="M50" s="64">
        <f>SUM(M45:M49)</f>
        <v>205.95</v>
      </c>
      <c r="N50" s="56">
        <f t="shared" si="6"/>
        <v>391.84999999999997</v>
      </c>
      <c r="O50" s="56">
        <f t="shared" si="6"/>
        <v>205.95</v>
      </c>
      <c r="P50" s="58"/>
    </row>
    <row r="51" spans="1:16" ht="12.75" outlineLevel="1">
      <c r="A51" s="51">
        <f t="shared" si="7"/>
        <v>4</v>
      </c>
      <c r="B51" s="51">
        <f t="shared" si="7"/>
        <v>19</v>
      </c>
      <c r="C51" s="65" t="str">
        <f>'[1]СТАРТ+'!C224</f>
        <v>405С</v>
      </c>
      <c r="D51" s="52">
        <v>2.7</v>
      </c>
      <c r="E51" s="59">
        <v>5.5</v>
      </c>
      <c r="F51" s="59">
        <v>5.5</v>
      </c>
      <c r="G51" s="59">
        <v>5.5</v>
      </c>
      <c r="H51" s="59">
        <v>6</v>
      </c>
      <c r="I51" s="59">
        <v>6.5</v>
      </c>
      <c r="J51" s="59">
        <v>5.5</v>
      </c>
      <c r="K51" s="59">
        <v>6</v>
      </c>
      <c r="L51" s="54">
        <f>(SUM(E51:K51)-LARGE(E51:K51,1)-LARGE(E51:K51,2)-SMALL(E51:K51,1)-SMALL(E51:K51,2))</f>
        <v>17</v>
      </c>
      <c r="M51" s="55">
        <f>(SUM(E51:K51)-LARGE(E51:K51,1)-LARGE(E51:K51,2)-SMALL(E51:K51,1)-SMALL(E51:K51,2))*D51</f>
        <v>45.900000000000006</v>
      </c>
      <c r="N51" s="56">
        <f t="shared" si="6"/>
        <v>391.84999999999997</v>
      </c>
      <c r="O51" s="56">
        <f t="shared" si="6"/>
        <v>205.95</v>
      </c>
      <c r="P51" s="58"/>
    </row>
    <row r="52" spans="1:16" ht="12.75" outlineLevel="1">
      <c r="A52" s="51">
        <f t="shared" si="7"/>
        <v>4</v>
      </c>
      <c r="B52" s="51">
        <f t="shared" si="7"/>
        <v>19</v>
      </c>
      <c r="C52" s="65" t="str">
        <f>'[1]СТАРТ+'!E224</f>
        <v>107С</v>
      </c>
      <c r="D52" s="52">
        <v>2.8</v>
      </c>
      <c r="E52" s="59">
        <v>4</v>
      </c>
      <c r="F52" s="59">
        <v>4.5</v>
      </c>
      <c r="G52" s="59">
        <v>4.5</v>
      </c>
      <c r="H52" s="59">
        <v>4.5</v>
      </c>
      <c r="I52" s="59">
        <v>4.5</v>
      </c>
      <c r="J52" s="59">
        <v>4</v>
      </c>
      <c r="K52" s="59">
        <v>4.5</v>
      </c>
      <c r="L52" s="54">
        <f>(SUM(E52:K52)-LARGE(E52:K52,1)-LARGE(E52:K52,2)-SMALL(E52:K52,1)-SMALL(E52:K52,2))</f>
        <v>13.5</v>
      </c>
      <c r="M52" s="55">
        <f>(SUM(E52:K52)-LARGE(E52:K52,1)-LARGE(E52:K52,2)-SMALL(E52:K52,1)-SMALL(E52:K52,2))*D52</f>
        <v>37.8</v>
      </c>
      <c r="N52" s="56">
        <f t="shared" si="6"/>
        <v>391.84999999999997</v>
      </c>
      <c r="O52" s="56">
        <f t="shared" si="6"/>
        <v>205.95</v>
      </c>
      <c r="P52" s="58"/>
    </row>
    <row r="53" spans="1:16" ht="12.75" outlineLevel="1">
      <c r="A53" s="51">
        <f t="shared" si="7"/>
        <v>4</v>
      </c>
      <c r="B53" s="51">
        <f t="shared" si="7"/>
        <v>19</v>
      </c>
      <c r="C53" s="65" t="str">
        <f>'[1]СТАРТ+'!G224</f>
        <v>205С</v>
      </c>
      <c r="D53" s="52">
        <v>2.8</v>
      </c>
      <c r="E53" s="59">
        <v>6.5</v>
      </c>
      <c r="F53" s="59">
        <v>6</v>
      </c>
      <c r="G53" s="59">
        <v>5.5</v>
      </c>
      <c r="H53" s="59">
        <v>5.5</v>
      </c>
      <c r="I53" s="59">
        <v>6</v>
      </c>
      <c r="J53" s="59">
        <v>6.5</v>
      </c>
      <c r="K53" s="59">
        <v>5.5</v>
      </c>
      <c r="L53" s="54">
        <f>(SUM(E53:K53)-LARGE(E53:K53,1)-LARGE(E53:K53,2)-SMALL(E53:K53,1)-SMALL(E53:K53,2))</f>
        <v>17.5</v>
      </c>
      <c r="M53" s="55">
        <f>(SUM(E53:K53)-LARGE(E53:K53,1)-LARGE(E53:K53,2)-SMALL(E53:K53,1)-SMALL(E53:K53,2))*D53</f>
        <v>49</v>
      </c>
      <c r="N53" s="56">
        <f t="shared" si="6"/>
        <v>391.84999999999997</v>
      </c>
      <c r="O53" s="56">
        <f t="shared" si="6"/>
        <v>205.95</v>
      </c>
      <c r="P53" s="58"/>
    </row>
    <row r="54" spans="1:16" ht="12.75" outlineLevel="1">
      <c r="A54" s="51">
        <f t="shared" si="7"/>
        <v>4</v>
      </c>
      <c r="B54" s="51">
        <f t="shared" si="7"/>
        <v>19</v>
      </c>
      <c r="C54" s="65" t="str">
        <f>'[1]СТАРТ+'!I224</f>
        <v>305С</v>
      </c>
      <c r="D54" s="52">
        <v>2.8</v>
      </c>
      <c r="E54" s="59">
        <v>6.5</v>
      </c>
      <c r="F54" s="59">
        <v>6.5</v>
      </c>
      <c r="G54" s="59">
        <v>6</v>
      </c>
      <c r="H54" s="59">
        <v>6</v>
      </c>
      <c r="I54" s="59">
        <v>7</v>
      </c>
      <c r="J54" s="59">
        <v>6</v>
      </c>
      <c r="K54" s="59">
        <v>6.5</v>
      </c>
      <c r="L54" s="54">
        <f>(SUM(E54:K54)-LARGE(E54:K54,1)-LARGE(E54:K54,2)-SMALL(E54:K54,1)-SMALL(E54:K54,2))</f>
        <v>19</v>
      </c>
      <c r="M54" s="55">
        <f>(SUM(E54:K54)-LARGE(E54:K54,1)-LARGE(E54:K54,2)-SMALL(E54:K54,1)-SMALL(E54:K54,2))*D54</f>
        <v>53.199999999999996</v>
      </c>
      <c r="N54" s="56">
        <f t="shared" si="6"/>
        <v>391.84999999999997</v>
      </c>
      <c r="O54" s="56">
        <f t="shared" si="6"/>
        <v>205.95</v>
      </c>
      <c r="P54" s="58"/>
    </row>
    <row r="55" spans="1:16" ht="15" outlineLevel="1">
      <c r="A55" s="51">
        <f t="shared" si="7"/>
        <v>4</v>
      </c>
      <c r="B55" s="51">
        <f t="shared" si="7"/>
        <v>19</v>
      </c>
      <c r="C55" s="66" t="s">
        <v>12</v>
      </c>
      <c r="D55" s="61">
        <v>11.1</v>
      </c>
      <c r="E55" s="67"/>
      <c r="F55" s="67"/>
      <c r="G55" s="67"/>
      <c r="H55" s="68"/>
      <c r="I55" s="59"/>
      <c r="J55" s="59"/>
      <c r="K55" s="59"/>
      <c r="L55" s="63" t="s">
        <v>13</v>
      </c>
      <c r="M55" s="69">
        <f>SUM(M51:M54)</f>
        <v>185.89999999999998</v>
      </c>
      <c r="N55" s="56">
        <f t="shared" si="6"/>
        <v>391.84999999999997</v>
      </c>
      <c r="O55" s="56">
        <f t="shared" si="6"/>
        <v>205.95</v>
      </c>
      <c r="P55" s="58"/>
    </row>
    <row r="56" spans="1:16" s="50" customFormat="1" ht="15">
      <c r="A56" s="43">
        <v>5</v>
      </c>
      <c r="B56" s="44">
        <f>'[1]СТАРТ+'!B114</f>
        <v>10</v>
      </c>
      <c r="C56" s="45" t="str">
        <f>'[1]СТАРТ+'!C114</f>
        <v>ЛЕБЕДЕВ АЛЕКСАНДР</v>
      </c>
      <c r="D56" s="46"/>
      <c r="E56" s="45"/>
      <c r="F56" s="45"/>
      <c r="G56" s="45">
        <f>'[1]СТАРТ+'!F114</f>
        <v>2000</v>
      </c>
      <c r="H56" s="45" t="str">
        <f>'[1]СТАРТ+'!G114</f>
        <v>КМС</v>
      </c>
      <c r="I56" s="45" t="str">
        <f>'[1]СТАРТ+'!H114</f>
        <v>СПБ-1 НЕВСКАЯ ВОЛНА</v>
      </c>
      <c r="J56" s="45"/>
      <c r="K56" s="45"/>
      <c r="L56" s="47"/>
      <c r="M56" s="43"/>
      <c r="N56" s="48">
        <f>SUM(M62+M63+M64+M65+M66)</f>
        <v>390.65000000000003</v>
      </c>
      <c r="O56" s="48">
        <f>M62</f>
        <v>178.85000000000002</v>
      </c>
      <c r="P56" s="71" t="str">
        <f>'[1]СТАРТ+'!M114</f>
        <v>ЕГОРОВ Ю.Н.</v>
      </c>
    </row>
    <row r="57" spans="1:16" ht="12.75" outlineLevel="1">
      <c r="A57" s="51">
        <f>A56</f>
        <v>5</v>
      </c>
      <c r="B57" s="51">
        <f>B56</f>
        <v>10</v>
      </c>
      <c r="C57" s="43" t="str">
        <f>'[1]СТАРТ+'!C115</f>
        <v>103В</v>
      </c>
      <c r="D57" s="52">
        <v>1.6</v>
      </c>
      <c r="E57" s="53">
        <v>6.5</v>
      </c>
      <c r="F57" s="53">
        <v>6</v>
      </c>
      <c r="G57" s="53">
        <v>6</v>
      </c>
      <c r="H57" s="53">
        <v>6</v>
      </c>
      <c r="I57" s="53">
        <v>6.5</v>
      </c>
      <c r="J57" s="53">
        <v>6.5</v>
      </c>
      <c r="K57" s="53">
        <v>6</v>
      </c>
      <c r="L57" s="54">
        <f>(SUM(E57:K57)-LARGE(E57:K57,1)-LARGE(E57:K57,2)-SMALL(E57:K57,1)-SMALL(E57:K57,2))</f>
        <v>18.5</v>
      </c>
      <c r="M57" s="55">
        <f>(SUM(E57:K57)-LARGE(E57:K57,1)-LARGE(E57:K57,2)-SMALL(E57:K57,1)-SMALL(E57:K57,2))*D57</f>
        <v>29.6</v>
      </c>
      <c r="N57" s="56">
        <f aca="true" t="shared" si="8" ref="N57:O67">N56</f>
        <v>390.65000000000003</v>
      </c>
      <c r="O57" s="56">
        <f t="shared" si="8"/>
        <v>178.85000000000002</v>
      </c>
      <c r="P57" s="57"/>
    </row>
    <row r="58" spans="1:16" ht="12.75" outlineLevel="1">
      <c r="A58" s="51">
        <f aca="true" t="shared" si="9" ref="A58:B67">A57</f>
        <v>5</v>
      </c>
      <c r="B58" s="51">
        <f t="shared" si="9"/>
        <v>10</v>
      </c>
      <c r="C58" s="43" t="str">
        <f>'[1]СТАРТ+'!E115</f>
        <v>403В</v>
      </c>
      <c r="D58" s="52">
        <v>2.1</v>
      </c>
      <c r="E58" s="53">
        <v>7</v>
      </c>
      <c r="F58" s="53">
        <v>7.5</v>
      </c>
      <c r="G58" s="53">
        <v>7.5</v>
      </c>
      <c r="H58" s="53">
        <v>7</v>
      </c>
      <c r="I58" s="53">
        <v>8</v>
      </c>
      <c r="J58" s="53">
        <v>7</v>
      </c>
      <c r="K58" s="53">
        <v>7</v>
      </c>
      <c r="L58" s="54">
        <f>(SUM(E58:K58)-LARGE(E58:K58,1)-LARGE(E58:K58,2)-SMALL(E58:K58,1)-SMALL(E58:K58,2))</f>
        <v>21.5</v>
      </c>
      <c r="M58" s="55">
        <f>(SUM(E58:K58)-LARGE(E58:K58,1)-LARGE(E58:K58,2)-SMALL(E58:K58,1)-SMALL(E58:K58,2))*D58</f>
        <v>45.15</v>
      </c>
      <c r="N58" s="56">
        <f t="shared" si="8"/>
        <v>390.65000000000003</v>
      </c>
      <c r="O58" s="56">
        <f t="shared" si="8"/>
        <v>178.85000000000002</v>
      </c>
      <c r="P58" s="57"/>
    </row>
    <row r="59" spans="1:16" ht="12.75" outlineLevel="1">
      <c r="A59" s="51">
        <f t="shared" si="9"/>
        <v>5</v>
      </c>
      <c r="B59" s="51">
        <f t="shared" si="9"/>
        <v>10</v>
      </c>
      <c r="C59" s="43" t="str">
        <f>'[1]СТАРТ+'!G115</f>
        <v>201В</v>
      </c>
      <c r="D59" s="52">
        <v>1.8</v>
      </c>
      <c r="E59" s="53">
        <v>7</v>
      </c>
      <c r="F59" s="53">
        <v>7</v>
      </c>
      <c r="G59" s="53">
        <v>7</v>
      </c>
      <c r="H59" s="53">
        <v>7</v>
      </c>
      <c r="I59" s="53">
        <v>7</v>
      </c>
      <c r="J59" s="53">
        <v>7.5</v>
      </c>
      <c r="K59" s="53">
        <v>7</v>
      </c>
      <c r="L59" s="54">
        <f>(SUM(E59:K59)-LARGE(E59:K59,1)-LARGE(E59:K59,2)-SMALL(E59:K59,1)-SMALL(E59:K59,2))</f>
        <v>21</v>
      </c>
      <c r="M59" s="55">
        <f>(SUM(E59:K59)-LARGE(E59:K59,1)-LARGE(E59:K59,2)-SMALL(E59:K59,1)-SMALL(E59:K59,2))*D59</f>
        <v>37.800000000000004</v>
      </c>
      <c r="N59" s="56">
        <f t="shared" si="8"/>
        <v>390.65000000000003</v>
      </c>
      <c r="O59" s="56">
        <f t="shared" si="8"/>
        <v>178.85000000000002</v>
      </c>
      <c r="P59" s="58"/>
    </row>
    <row r="60" spans="1:16" ht="12.75" outlineLevel="1">
      <c r="A60" s="51">
        <f t="shared" si="9"/>
        <v>5</v>
      </c>
      <c r="B60" s="51">
        <f t="shared" si="9"/>
        <v>10</v>
      </c>
      <c r="C60" s="43" t="str">
        <f>'[1]СТАРТ+'!I115</f>
        <v>301В</v>
      </c>
      <c r="D60" s="52">
        <v>1.9</v>
      </c>
      <c r="E60" s="59">
        <v>5</v>
      </c>
      <c r="F60" s="53">
        <v>4.5</v>
      </c>
      <c r="G60" s="53">
        <v>5</v>
      </c>
      <c r="H60" s="53">
        <v>5</v>
      </c>
      <c r="I60" s="53">
        <v>5</v>
      </c>
      <c r="J60" s="53">
        <v>5</v>
      </c>
      <c r="K60" s="53">
        <v>5</v>
      </c>
      <c r="L60" s="54">
        <f>(SUM(E60:K60)-LARGE(E60:K60,1)-LARGE(E60:K60,2)-SMALL(E60:K60,1)-SMALL(E60:K60,2))</f>
        <v>15</v>
      </c>
      <c r="M60" s="55">
        <f>(SUM(E60:K60)-LARGE(E60:K60,1)-LARGE(E60:K60,2)-SMALL(E60:K60,1)-SMALL(E60:K60,2))*D60</f>
        <v>28.5</v>
      </c>
      <c r="N60" s="56">
        <f t="shared" si="8"/>
        <v>390.65000000000003</v>
      </c>
      <c r="O60" s="56">
        <f t="shared" si="8"/>
        <v>178.85000000000002</v>
      </c>
      <c r="P60" s="58"/>
    </row>
    <row r="61" spans="1:16" ht="12.75" outlineLevel="1">
      <c r="A61" s="51">
        <f t="shared" si="9"/>
        <v>5</v>
      </c>
      <c r="B61" s="51">
        <f t="shared" si="9"/>
        <v>10</v>
      </c>
      <c r="C61" s="43" t="str">
        <f>'[1]СТАРТ+'!K115</f>
        <v>5132Д</v>
      </c>
      <c r="D61" s="52">
        <v>2.1</v>
      </c>
      <c r="E61" s="59">
        <v>6</v>
      </c>
      <c r="F61" s="53">
        <v>6</v>
      </c>
      <c r="G61" s="53">
        <v>5</v>
      </c>
      <c r="H61" s="53">
        <v>6</v>
      </c>
      <c r="I61" s="53">
        <v>5.5</v>
      </c>
      <c r="J61" s="53">
        <v>6</v>
      </c>
      <c r="K61" s="53">
        <v>6</v>
      </c>
      <c r="L61" s="54">
        <f>(SUM(E61:K61)-LARGE(E61:K61,1)-LARGE(E61:K61,2)-SMALL(E61:K61,1)-SMALL(E61:K61,2))</f>
        <v>18</v>
      </c>
      <c r="M61" s="55">
        <f>(SUM(E61:K61)-LARGE(E61:K61,1)-LARGE(E61:K61,2)-SMALL(E61:K61,1)-SMALL(E61:K61,2))*D61</f>
        <v>37.800000000000004</v>
      </c>
      <c r="N61" s="56">
        <f t="shared" si="8"/>
        <v>390.65000000000003</v>
      </c>
      <c r="O61" s="56">
        <f t="shared" si="8"/>
        <v>178.85000000000002</v>
      </c>
      <c r="P61" s="58"/>
    </row>
    <row r="62" spans="1:16" ht="15" outlineLevel="1">
      <c r="A62" s="51">
        <f t="shared" si="9"/>
        <v>5</v>
      </c>
      <c r="B62" s="51">
        <f t="shared" si="9"/>
        <v>10</v>
      </c>
      <c r="C62" s="60" t="s">
        <v>10</v>
      </c>
      <c r="D62" s="61">
        <v>9.5</v>
      </c>
      <c r="E62" s="62"/>
      <c r="F62" s="59"/>
      <c r="G62" s="59"/>
      <c r="H62" s="59"/>
      <c r="I62" s="59"/>
      <c r="J62" s="59"/>
      <c r="K62" s="59"/>
      <c r="L62" s="63" t="s">
        <v>11</v>
      </c>
      <c r="M62" s="64">
        <f>SUM(M57:M61)</f>
        <v>178.85000000000002</v>
      </c>
      <c r="N62" s="56">
        <f t="shared" si="8"/>
        <v>390.65000000000003</v>
      </c>
      <c r="O62" s="56">
        <f t="shared" si="8"/>
        <v>178.85000000000002</v>
      </c>
      <c r="P62" s="58"/>
    </row>
    <row r="63" spans="1:16" ht="12.75" outlineLevel="1">
      <c r="A63" s="51">
        <f t="shared" si="9"/>
        <v>5</v>
      </c>
      <c r="B63" s="51">
        <f t="shared" si="9"/>
        <v>10</v>
      </c>
      <c r="C63" s="65" t="str">
        <f>'[1]СТАРТ+'!C116</f>
        <v>107С</v>
      </c>
      <c r="D63" s="52">
        <v>2.8</v>
      </c>
      <c r="E63" s="59">
        <v>6</v>
      </c>
      <c r="F63" s="59">
        <v>7</v>
      </c>
      <c r="G63" s="59">
        <v>6.5</v>
      </c>
      <c r="H63" s="59">
        <v>7</v>
      </c>
      <c r="I63" s="59">
        <v>7</v>
      </c>
      <c r="J63" s="59">
        <v>6</v>
      </c>
      <c r="K63" s="59">
        <v>6</v>
      </c>
      <c r="L63" s="54">
        <f>(SUM(E63:K63)-LARGE(E63:K63,1)-LARGE(E63:K63,2)-SMALL(E63:K63,1)-SMALL(E63:K63,2))</f>
        <v>19.5</v>
      </c>
      <c r="M63" s="55">
        <f>(SUM(E63:K63)-LARGE(E63:K63,1)-LARGE(E63:K63,2)-SMALL(E63:K63,1)-SMALL(E63:K63,2))*D63</f>
        <v>54.599999999999994</v>
      </c>
      <c r="N63" s="56">
        <f t="shared" si="8"/>
        <v>390.65000000000003</v>
      </c>
      <c r="O63" s="56">
        <f t="shared" si="8"/>
        <v>178.85000000000002</v>
      </c>
      <c r="P63" s="58"/>
    </row>
    <row r="64" spans="1:16" ht="12.75" outlineLevel="1">
      <c r="A64" s="51">
        <f t="shared" si="9"/>
        <v>5</v>
      </c>
      <c r="B64" s="51">
        <f t="shared" si="9"/>
        <v>10</v>
      </c>
      <c r="C64" s="65" t="str">
        <f>'[1]СТАРТ+'!E116</f>
        <v>205С</v>
      </c>
      <c r="D64" s="52">
        <v>2.8</v>
      </c>
      <c r="E64" s="59">
        <v>6.5</v>
      </c>
      <c r="F64" s="59">
        <v>6.5</v>
      </c>
      <c r="G64" s="59">
        <v>6.5</v>
      </c>
      <c r="H64" s="59">
        <v>6.5</v>
      </c>
      <c r="I64" s="59">
        <v>6.5</v>
      </c>
      <c r="J64" s="59">
        <v>6.5</v>
      </c>
      <c r="K64" s="59">
        <v>6.5</v>
      </c>
      <c r="L64" s="54">
        <f>(SUM(E64:K64)-LARGE(E64:K64,1)-LARGE(E64:K64,2)-SMALL(E64:K64,1)-SMALL(E64:K64,2))</f>
        <v>19.5</v>
      </c>
      <c r="M64" s="55">
        <f>(SUM(E64:K64)-LARGE(E64:K64,1)-LARGE(E64:K64,2)-SMALL(E64:K64,1)-SMALL(E64:K64,2))*D64</f>
        <v>54.599999999999994</v>
      </c>
      <c r="N64" s="56">
        <f t="shared" si="8"/>
        <v>390.65000000000003</v>
      </c>
      <c r="O64" s="56">
        <f t="shared" si="8"/>
        <v>178.85000000000002</v>
      </c>
      <c r="P64" s="58"/>
    </row>
    <row r="65" spans="1:16" ht="12.75" outlineLevel="1">
      <c r="A65" s="51">
        <f t="shared" si="9"/>
        <v>5</v>
      </c>
      <c r="B65" s="51">
        <f t="shared" si="9"/>
        <v>10</v>
      </c>
      <c r="C65" s="65" t="str">
        <f>'[1]СТАРТ+'!G116</f>
        <v>405С</v>
      </c>
      <c r="D65" s="52">
        <v>2.7</v>
      </c>
      <c r="E65" s="59">
        <v>6</v>
      </c>
      <c r="F65" s="59">
        <v>6</v>
      </c>
      <c r="G65" s="59">
        <v>6</v>
      </c>
      <c r="H65" s="59">
        <v>5.5</v>
      </c>
      <c r="I65" s="59">
        <v>6.5</v>
      </c>
      <c r="J65" s="59">
        <v>6</v>
      </c>
      <c r="K65" s="59">
        <v>5.5</v>
      </c>
      <c r="L65" s="54">
        <f>(SUM(E65:K65)-LARGE(E65:K65,1)-LARGE(E65:K65,2)-SMALL(E65:K65,1)-SMALL(E65:K65,2))</f>
        <v>18</v>
      </c>
      <c r="M65" s="55">
        <f>(SUM(E65:K65)-LARGE(E65:K65,1)-LARGE(E65:K65,2)-SMALL(E65:K65,1)-SMALL(E65:K65,2))*D65</f>
        <v>48.6</v>
      </c>
      <c r="N65" s="56">
        <f t="shared" si="8"/>
        <v>390.65000000000003</v>
      </c>
      <c r="O65" s="56">
        <f t="shared" si="8"/>
        <v>178.85000000000002</v>
      </c>
      <c r="P65" s="58"/>
    </row>
    <row r="66" spans="1:16" ht="12.75" outlineLevel="1">
      <c r="A66" s="51">
        <f t="shared" si="9"/>
        <v>5</v>
      </c>
      <c r="B66" s="51">
        <f t="shared" si="9"/>
        <v>10</v>
      </c>
      <c r="C66" s="65" t="str">
        <f>'[1]СТАРТ+'!I116</f>
        <v>5136Д</v>
      </c>
      <c r="D66" s="52">
        <v>3</v>
      </c>
      <c r="E66" s="59">
        <v>6</v>
      </c>
      <c r="F66" s="59">
        <v>6</v>
      </c>
      <c r="G66" s="59">
        <v>6</v>
      </c>
      <c r="H66" s="59">
        <v>6</v>
      </c>
      <c r="I66" s="59">
        <v>6</v>
      </c>
      <c r="J66" s="59">
        <v>6</v>
      </c>
      <c r="K66" s="59">
        <v>6</v>
      </c>
      <c r="L66" s="54">
        <f>(SUM(E66:K66)-LARGE(E66:K66,1)-LARGE(E66:K66,2)-SMALL(E66:K66,1)-SMALL(E66:K66,2))</f>
        <v>18</v>
      </c>
      <c r="M66" s="55">
        <f>(SUM(E66:K66)-LARGE(E66:K66,1)-LARGE(E66:K66,2)-SMALL(E66:K66,1)-SMALL(E66:K66,2))*D66</f>
        <v>54</v>
      </c>
      <c r="N66" s="56">
        <f t="shared" si="8"/>
        <v>390.65000000000003</v>
      </c>
      <c r="O66" s="56">
        <f t="shared" si="8"/>
        <v>178.85000000000002</v>
      </c>
      <c r="P66" s="58"/>
    </row>
    <row r="67" spans="1:16" ht="15" outlineLevel="1">
      <c r="A67" s="51">
        <f t="shared" si="9"/>
        <v>5</v>
      </c>
      <c r="B67" s="51">
        <f t="shared" si="9"/>
        <v>10</v>
      </c>
      <c r="C67" s="66" t="s">
        <v>12</v>
      </c>
      <c r="D67" s="61">
        <v>11.3</v>
      </c>
      <c r="E67" s="67"/>
      <c r="F67" s="67"/>
      <c r="G67" s="67"/>
      <c r="H67" s="68"/>
      <c r="I67" s="59"/>
      <c r="J67" s="59"/>
      <c r="K67" s="59"/>
      <c r="L67" s="63" t="s">
        <v>13</v>
      </c>
      <c r="M67" s="69">
        <f>SUM(M63:M66)</f>
        <v>211.79999999999998</v>
      </c>
      <c r="N67" s="56">
        <f t="shared" si="8"/>
        <v>390.65000000000003</v>
      </c>
      <c r="O67" s="56">
        <f t="shared" si="8"/>
        <v>178.85000000000002</v>
      </c>
      <c r="P67" s="58"/>
    </row>
    <row r="68" spans="1:16" s="50" customFormat="1" ht="15">
      <c r="A68" s="43">
        <v>6</v>
      </c>
      <c r="B68" s="44">
        <f>'[1]СТАРТ+'!B18</f>
        <v>2</v>
      </c>
      <c r="C68" s="45" t="str">
        <f>'[1]СТАРТ+'!C18</f>
        <v>СМИРНОВ ИЛЬЯ</v>
      </c>
      <c r="D68" s="46"/>
      <c r="E68" s="45"/>
      <c r="F68" s="45"/>
      <c r="G68" s="45">
        <f>'[1]СТАРТ+'!F18</f>
        <v>2000</v>
      </c>
      <c r="H68" s="45" t="str">
        <f>'[1]СТАРТ+'!G18</f>
        <v>КМС</v>
      </c>
      <c r="I68" s="45" t="str">
        <f>'[1]СТАРТ+'!H18</f>
        <v>МО,ЭЛЕКТРОСТАЛЬ, СДЮСШОР</v>
      </c>
      <c r="J68" s="45"/>
      <c r="K68" s="45"/>
      <c r="L68" s="47"/>
      <c r="M68" s="43"/>
      <c r="N68" s="48">
        <f>SUM(M74+M75+M76+M77+M78)</f>
        <v>390.09999999999997</v>
      </c>
      <c r="O68" s="48">
        <f>M74</f>
        <v>194.25</v>
      </c>
      <c r="P68" s="71" t="str">
        <f>'[1]СТАРТ+'!M18</f>
        <v>СОКОЛОВА Н.Ю.</v>
      </c>
    </row>
    <row r="69" spans="1:16" ht="12.75" outlineLevel="1">
      <c r="A69" s="51">
        <f>A68</f>
        <v>6</v>
      </c>
      <c r="B69" s="51">
        <f>B68</f>
        <v>2</v>
      </c>
      <c r="C69" s="43" t="str">
        <f>'[1]СТАРТ+'!C19</f>
        <v>103В</v>
      </c>
      <c r="D69" s="52">
        <v>1.6</v>
      </c>
      <c r="E69" s="53">
        <v>7.5</v>
      </c>
      <c r="F69" s="53">
        <v>7</v>
      </c>
      <c r="G69" s="53">
        <v>7</v>
      </c>
      <c r="H69" s="53">
        <v>7.5</v>
      </c>
      <c r="I69" s="53">
        <v>7</v>
      </c>
      <c r="J69" s="53">
        <v>7</v>
      </c>
      <c r="K69" s="53">
        <v>7</v>
      </c>
      <c r="L69" s="54">
        <f>(SUM(E69:K69)-LARGE(E69:K69,1)-LARGE(E69:K69,2)-SMALL(E69:K69,1)-SMALL(E69:K69,2))</f>
        <v>21</v>
      </c>
      <c r="M69" s="55">
        <f>(SUM(E69:K69)-LARGE(E69:K69,1)-LARGE(E69:K69,2)-SMALL(E69:K69,1)-SMALL(E69:K69,2))*D69</f>
        <v>33.6</v>
      </c>
      <c r="N69" s="56">
        <f aca="true" t="shared" si="10" ref="N69:O79">N68</f>
        <v>390.09999999999997</v>
      </c>
      <c r="O69" s="56">
        <f t="shared" si="10"/>
        <v>194.25</v>
      </c>
      <c r="P69" s="57"/>
    </row>
    <row r="70" spans="1:16" ht="12.75" outlineLevel="1">
      <c r="A70" s="51">
        <f aca="true" t="shared" si="11" ref="A70:B79">A69</f>
        <v>6</v>
      </c>
      <c r="B70" s="51">
        <f t="shared" si="11"/>
        <v>2</v>
      </c>
      <c r="C70" s="43" t="str">
        <f>'[1]СТАРТ+'!E19</f>
        <v>403В</v>
      </c>
      <c r="D70" s="52">
        <v>2.1</v>
      </c>
      <c r="E70" s="53">
        <v>7</v>
      </c>
      <c r="F70" s="53">
        <v>6</v>
      </c>
      <c r="G70" s="53">
        <v>7</v>
      </c>
      <c r="H70" s="53">
        <v>6.5</v>
      </c>
      <c r="I70" s="53">
        <v>6</v>
      </c>
      <c r="J70" s="53">
        <v>6.5</v>
      </c>
      <c r="K70" s="53">
        <v>6.5</v>
      </c>
      <c r="L70" s="54">
        <f>(SUM(E70:K70)-LARGE(E70:K70,1)-LARGE(E70:K70,2)-SMALL(E70:K70,1)-SMALL(E70:K70,2))</f>
        <v>19.5</v>
      </c>
      <c r="M70" s="55">
        <f>(SUM(E70:K70)-LARGE(E70:K70,1)-LARGE(E70:K70,2)-SMALL(E70:K70,1)-SMALL(E70:K70,2))*D70</f>
        <v>40.95</v>
      </c>
      <c r="N70" s="56">
        <f t="shared" si="10"/>
        <v>390.09999999999997</v>
      </c>
      <c r="O70" s="56">
        <f t="shared" si="10"/>
        <v>194.25</v>
      </c>
      <c r="P70" s="57"/>
    </row>
    <row r="71" spans="1:16" ht="12.75" outlineLevel="1">
      <c r="A71" s="51">
        <f t="shared" si="11"/>
        <v>6</v>
      </c>
      <c r="B71" s="51">
        <f t="shared" si="11"/>
        <v>2</v>
      </c>
      <c r="C71" s="43" t="str">
        <f>'[1]СТАРТ+'!G19</f>
        <v>201В</v>
      </c>
      <c r="D71" s="52">
        <v>1.8</v>
      </c>
      <c r="E71" s="53">
        <v>7</v>
      </c>
      <c r="F71" s="53">
        <v>7.5</v>
      </c>
      <c r="G71" s="53">
        <v>7.5</v>
      </c>
      <c r="H71" s="53">
        <v>7.5</v>
      </c>
      <c r="I71" s="53">
        <v>7</v>
      </c>
      <c r="J71" s="53">
        <v>7.5</v>
      </c>
      <c r="K71" s="53">
        <v>7</v>
      </c>
      <c r="L71" s="54">
        <f>(SUM(E71:K71)-LARGE(E71:K71,1)-LARGE(E71:K71,2)-SMALL(E71:K71,1)-SMALL(E71:K71,2))</f>
        <v>22</v>
      </c>
      <c r="M71" s="55">
        <f>(SUM(E71:K71)-LARGE(E71:K71,1)-LARGE(E71:K71,2)-SMALL(E71:K71,1)-SMALL(E71:K71,2))*D71</f>
        <v>39.6</v>
      </c>
      <c r="N71" s="56">
        <f t="shared" si="10"/>
        <v>390.09999999999997</v>
      </c>
      <c r="O71" s="56">
        <f t="shared" si="10"/>
        <v>194.25</v>
      </c>
      <c r="P71" s="58"/>
    </row>
    <row r="72" spans="1:16" ht="12.75" outlineLevel="1">
      <c r="A72" s="51">
        <f t="shared" si="11"/>
        <v>6</v>
      </c>
      <c r="B72" s="51">
        <f t="shared" si="11"/>
        <v>2</v>
      </c>
      <c r="C72" s="43" t="str">
        <f>'[1]СТАРТ+'!I19</f>
        <v>301В</v>
      </c>
      <c r="D72" s="52">
        <v>1.9</v>
      </c>
      <c r="E72" s="59">
        <v>6</v>
      </c>
      <c r="F72" s="53">
        <v>7</v>
      </c>
      <c r="G72" s="53">
        <v>7</v>
      </c>
      <c r="H72" s="53">
        <v>6.5</v>
      </c>
      <c r="I72" s="53">
        <v>6.5</v>
      </c>
      <c r="J72" s="53">
        <v>6</v>
      </c>
      <c r="K72" s="53">
        <v>6.5</v>
      </c>
      <c r="L72" s="54">
        <f>(SUM(E72:K72)-LARGE(E72:K72,1)-LARGE(E72:K72,2)-SMALL(E72:K72,1)-SMALL(E72:K72,2))</f>
        <v>19.5</v>
      </c>
      <c r="M72" s="55">
        <f>(SUM(E72:K72)-LARGE(E72:K72,1)-LARGE(E72:K72,2)-SMALL(E72:K72,1)-SMALL(E72:K72,2))*D72</f>
        <v>37.05</v>
      </c>
      <c r="N72" s="56">
        <f t="shared" si="10"/>
        <v>390.09999999999997</v>
      </c>
      <c r="O72" s="56">
        <f t="shared" si="10"/>
        <v>194.25</v>
      </c>
      <c r="P72" s="58"/>
    </row>
    <row r="73" spans="1:16" ht="12.75" outlineLevel="1">
      <c r="A73" s="51">
        <f t="shared" si="11"/>
        <v>6</v>
      </c>
      <c r="B73" s="51">
        <f t="shared" si="11"/>
        <v>2</v>
      </c>
      <c r="C73" s="43" t="str">
        <f>'[1]СТАРТ+'!K19</f>
        <v>5132Д</v>
      </c>
      <c r="D73" s="52">
        <v>2.1</v>
      </c>
      <c r="E73" s="59">
        <v>6.5</v>
      </c>
      <c r="F73" s="53">
        <v>7</v>
      </c>
      <c r="G73" s="53">
        <v>6.5</v>
      </c>
      <c r="H73" s="53">
        <v>6.5</v>
      </c>
      <c r="I73" s="53">
        <v>7</v>
      </c>
      <c r="J73" s="53">
        <v>7</v>
      </c>
      <c r="K73" s="53">
        <v>7</v>
      </c>
      <c r="L73" s="54">
        <f>(SUM(E73:K73)-LARGE(E73:K73,1)-LARGE(E73:K73,2)-SMALL(E73:K73,1)-SMALL(E73:K73,2))</f>
        <v>20.5</v>
      </c>
      <c r="M73" s="55">
        <f>(SUM(E73:K73)-LARGE(E73:K73,1)-LARGE(E73:K73,2)-SMALL(E73:K73,1)-SMALL(E73:K73,2))*D73</f>
        <v>43.050000000000004</v>
      </c>
      <c r="N73" s="56">
        <f t="shared" si="10"/>
        <v>390.09999999999997</v>
      </c>
      <c r="O73" s="56">
        <f t="shared" si="10"/>
        <v>194.25</v>
      </c>
      <c r="P73" s="58"/>
    </row>
    <row r="74" spans="1:16" ht="15" outlineLevel="1">
      <c r="A74" s="51">
        <f t="shared" si="11"/>
        <v>6</v>
      </c>
      <c r="B74" s="51">
        <f t="shared" si="11"/>
        <v>2</v>
      </c>
      <c r="C74" s="60" t="s">
        <v>10</v>
      </c>
      <c r="D74" s="61">
        <v>9.5</v>
      </c>
      <c r="E74" s="62"/>
      <c r="F74" s="59"/>
      <c r="G74" s="59"/>
      <c r="H74" s="59"/>
      <c r="I74" s="59"/>
      <c r="J74" s="59"/>
      <c r="K74" s="59"/>
      <c r="L74" s="63" t="s">
        <v>11</v>
      </c>
      <c r="M74" s="64">
        <f>SUM(M69:M73)</f>
        <v>194.25</v>
      </c>
      <c r="N74" s="56">
        <f t="shared" si="10"/>
        <v>390.09999999999997</v>
      </c>
      <c r="O74" s="56">
        <f t="shared" si="10"/>
        <v>194.25</v>
      </c>
      <c r="P74" s="58"/>
    </row>
    <row r="75" spans="1:16" ht="12.75" outlineLevel="1">
      <c r="A75" s="51">
        <f t="shared" si="11"/>
        <v>6</v>
      </c>
      <c r="B75" s="51">
        <f t="shared" si="11"/>
        <v>2</v>
      </c>
      <c r="C75" s="65" t="str">
        <f>'[1]СТАРТ+'!C20</f>
        <v>405С</v>
      </c>
      <c r="D75" s="52">
        <v>2.7</v>
      </c>
      <c r="E75" s="59">
        <v>5</v>
      </c>
      <c r="F75" s="59">
        <v>5</v>
      </c>
      <c r="G75" s="59">
        <v>5.5</v>
      </c>
      <c r="H75" s="59">
        <v>5.5</v>
      </c>
      <c r="I75" s="59">
        <v>5.5</v>
      </c>
      <c r="J75" s="59">
        <v>5</v>
      </c>
      <c r="K75" s="59">
        <v>5</v>
      </c>
      <c r="L75" s="54">
        <f>(SUM(E75:K75)-LARGE(E75:K75,1)-LARGE(E75:K75,2)-SMALL(E75:K75,1)-SMALL(E75:K75,2))</f>
        <v>15.5</v>
      </c>
      <c r="M75" s="55">
        <f>(SUM(E75:K75)-LARGE(E75:K75,1)-LARGE(E75:K75,2)-SMALL(E75:K75,1)-SMALL(E75:K75,2))*D75</f>
        <v>41.85</v>
      </c>
      <c r="N75" s="56">
        <f t="shared" si="10"/>
        <v>390.09999999999997</v>
      </c>
      <c r="O75" s="56">
        <f t="shared" si="10"/>
        <v>194.25</v>
      </c>
      <c r="P75" s="58"/>
    </row>
    <row r="76" spans="1:16" ht="12.75" outlineLevel="1">
      <c r="A76" s="51">
        <f t="shared" si="11"/>
        <v>6</v>
      </c>
      <c r="B76" s="51">
        <f t="shared" si="11"/>
        <v>2</v>
      </c>
      <c r="C76" s="65" t="str">
        <f>'[1]СТАРТ+'!E20</f>
        <v>107С</v>
      </c>
      <c r="D76" s="52">
        <v>2.8</v>
      </c>
      <c r="E76" s="59">
        <v>4</v>
      </c>
      <c r="F76" s="59">
        <v>4.5</v>
      </c>
      <c r="G76" s="59">
        <v>5</v>
      </c>
      <c r="H76" s="59">
        <v>3.5</v>
      </c>
      <c r="I76" s="59">
        <v>5</v>
      </c>
      <c r="J76" s="59">
        <v>4</v>
      </c>
      <c r="K76" s="59">
        <v>4.5</v>
      </c>
      <c r="L76" s="54">
        <f>(SUM(E76:K76)-LARGE(E76:K76,1)-LARGE(E76:K76,2)-SMALL(E76:K76,1)-SMALL(E76:K76,2))</f>
        <v>13</v>
      </c>
      <c r="M76" s="55">
        <f>(SUM(E76:K76)-LARGE(E76:K76,1)-LARGE(E76:K76,2)-SMALL(E76:K76,1)-SMALL(E76:K76,2))*D76</f>
        <v>36.4</v>
      </c>
      <c r="N76" s="56">
        <f t="shared" si="10"/>
        <v>390.09999999999997</v>
      </c>
      <c r="O76" s="56">
        <f t="shared" si="10"/>
        <v>194.25</v>
      </c>
      <c r="P76" s="58"/>
    </row>
    <row r="77" spans="1:16" ht="12.75" outlineLevel="1">
      <c r="A77" s="51">
        <f t="shared" si="11"/>
        <v>6</v>
      </c>
      <c r="B77" s="51">
        <f t="shared" si="11"/>
        <v>2</v>
      </c>
      <c r="C77" s="65" t="str">
        <f>'[1]СТАРТ+'!G20</f>
        <v>205С</v>
      </c>
      <c r="D77" s="52">
        <v>2.8</v>
      </c>
      <c r="E77" s="59">
        <v>6</v>
      </c>
      <c r="F77" s="59">
        <v>6</v>
      </c>
      <c r="G77" s="59">
        <v>6</v>
      </c>
      <c r="H77" s="59">
        <v>6</v>
      </c>
      <c r="I77" s="59">
        <v>6</v>
      </c>
      <c r="J77" s="59">
        <v>6</v>
      </c>
      <c r="K77" s="59">
        <v>6</v>
      </c>
      <c r="L77" s="54">
        <f>(SUM(E77:K77)-LARGE(E77:K77,1)-LARGE(E77:K77,2)-SMALL(E77:K77,1)-SMALL(E77:K77,2))</f>
        <v>18</v>
      </c>
      <c r="M77" s="55">
        <f>(SUM(E77:K77)-LARGE(E77:K77,1)-LARGE(E77:K77,2)-SMALL(E77:K77,1)-SMALL(E77:K77,2))*D77</f>
        <v>50.4</v>
      </c>
      <c r="N77" s="56">
        <f t="shared" si="10"/>
        <v>390.09999999999997</v>
      </c>
      <c r="O77" s="56">
        <f t="shared" si="10"/>
        <v>194.25</v>
      </c>
      <c r="P77" s="58"/>
    </row>
    <row r="78" spans="1:16" ht="12.75" outlineLevel="1">
      <c r="A78" s="51">
        <f t="shared" si="11"/>
        <v>6</v>
      </c>
      <c r="B78" s="51">
        <f t="shared" si="11"/>
        <v>2</v>
      </c>
      <c r="C78" s="65" t="str">
        <f>'[1]СТАРТ+'!I20</f>
        <v>305С</v>
      </c>
      <c r="D78" s="52">
        <v>2.8</v>
      </c>
      <c r="E78" s="59">
        <v>8</v>
      </c>
      <c r="F78" s="59">
        <v>8</v>
      </c>
      <c r="G78" s="59">
        <v>8</v>
      </c>
      <c r="H78" s="59">
        <v>8</v>
      </c>
      <c r="I78" s="59">
        <v>8</v>
      </c>
      <c r="J78" s="59">
        <v>8</v>
      </c>
      <c r="K78" s="59">
        <v>7.5</v>
      </c>
      <c r="L78" s="54">
        <f>(SUM(E78:K78)-LARGE(E78:K78,1)-LARGE(E78:K78,2)-SMALL(E78:K78,1)-SMALL(E78:K78,2))</f>
        <v>24</v>
      </c>
      <c r="M78" s="55">
        <f>(SUM(E78:K78)-LARGE(E78:K78,1)-LARGE(E78:K78,2)-SMALL(E78:K78,1)-SMALL(E78:K78,2))*D78</f>
        <v>67.19999999999999</v>
      </c>
      <c r="N78" s="56">
        <f t="shared" si="10"/>
        <v>390.09999999999997</v>
      </c>
      <c r="O78" s="56">
        <f t="shared" si="10"/>
        <v>194.25</v>
      </c>
      <c r="P78" s="58"/>
    </row>
    <row r="79" spans="1:16" ht="15" outlineLevel="1">
      <c r="A79" s="51">
        <f t="shared" si="11"/>
        <v>6</v>
      </c>
      <c r="B79" s="51">
        <f t="shared" si="11"/>
        <v>2</v>
      </c>
      <c r="C79" s="66" t="s">
        <v>12</v>
      </c>
      <c r="D79" s="61">
        <v>11.1</v>
      </c>
      <c r="E79" s="67"/>
      <c r="F79" s="67"/>
      <c r="G79" s="67"/>
      <c r="H79" s="68"/>
      <c r="I79" s="59"/>
      <c r="J79" s="59"/>
      <c r="K79" s="59"/>
      <c r="L79" s="63" t="s">
        <v>13</v>
      </c>
      <c r="M79" s="69">
        <f>SUM(M75:M78)</f>
        <v>195.85</v>
      </c>
      <c r="N79" s="56">
        <f t="shared" si="10"/>
        <v>390.09999999999997</v>
      </c>
      <c r="O79" s="56">
        <f t="shared" si="10"/>
        <v>194.25</v>
      </c>
      <c r="P79" s="58"/>
    </row>
    <row r="80" spans="1:16" s="50" customFormat="1" ht="15">
      <c r="A80" s="43">
        <v>7</v>
      </c>
      <c r="B80" s="44">
        <f>'[1]СТАРТ+'!B174</f>
        <v>15</v>
      </c>
      <c r="C80" s="45" t="str">
        <f>'[1]СТАРТ+'!C174</f>
        <v>МИШИН АНДРЕЙ</v>
      </c>
      <c r="D80" s="46"/>
      <c r="E80" s="45"/>
      <c r="F80" s="45"/>
      <c r="G80" s="45">
        <f>'[1]СТАРТ+'!F174</f>
        <v>2000</v>
      </c>
      <c r="H80" s="45" t="str">
        <f>'[1]СТАРТ+'!G174</f>
        <v>КМС</v>
      </c>
      <c r="I80" s="70" t="str">
        <f>'[1]СТАРТ+'!H174</f>
        <v>МОСКВА-1, ЮНОСТЬ МОСКВЫ ВС УОР-3</v>
      </c>
      <c r="J80" s="45"/>
      <c r="K80" s="45"/>
      <c r="L80" s="47"/>
      <c r="M80" s="43"/>
      <c r="N80" s="48">
        <f>SUM(M86+M87+M88+M89+M90)</f>
        <v>384.7</v>
      </c>
      <c r="O80" s="48">
        <f>M86</f>
        <v>189.3</v>
      </c>
      <c r="P80" s="71" t="str">
        <f>'[1]СТАРТ+'!M174</f>
        <v>ГАЛЬПЕРИНЫ С.Г., Р.Д.</v>
      </c>
    </row>
    <row r="81" spans="1:16" ht="12.75" outlineLevel="1">
      <c r="A81" s="51">
        <f>A80</f>
        <v>7</v>
      </c>
      <c r="B81" s="51">
        <f>B80</f>
        <v>15</v>
      </c>
      <c r="C81" s="43" t="str">
        <f>'[1]СТАРТ+'!C175</f>
        <v>103В</v>
      </c>
      <c r="D81" s="52">
        <v>1.6</v>
      </c>
      <c r="E81" s="53">
        <v>8.5</v>
      </c>
      <c r="F81" s="53">
        <v>7</v>
      </c>
      <c r="G81" s="53">
        <v>8</v>
      </c>
      <c r="H81" s="53">
        <v>7.5</v>
      </c>
      <c r="I81" s="53">
        <v>7.5</v>
      </c>
      <c r="J81" s="53">
        <v>8</v>
      </c>
      <c r="K81" s="53">
        <v>7.5</v>
      </c>
      <c r="L81" s="54">
        <f>(SUM(E81:K81)-LARGE(E81:K81,1)-LARGE(E81:K81,2)-SMALL(E81:K81,1)-SMALL(E81:K81,2))</f>
        <v>23</v>
      </c>
      <c r="M81" s="55">
        <f>(SUM(E81:K81)-LARGE(E81:K81,1)-LARGE(E81:K81,2)-SMALL(E81:K81,1)-SMALL(E81:K81,2))*D81</f>
        <v>36.800000000000004</v>
      </c>
      <c r="N81" s="56">
        <f aca="true" t="shared" si="12" ref="N81:O91">N80</f>
        <v>384.7</v>
      </c>
      <c r="O81" s="56">
        <f t="shared" si="12"/>
        <v>189.3</v>
      </c>
      <c r="P81" s="57"/>
    </row>
    <row r="82" spans="1:16" ht="12.75" outlineLevel="1">
      <c r="A82" s="51">
        <f aca="true" t="shared" si="13" ref="A82:B91">A81</f>
        <v>7</v>
      </c>
      <c r="B82" s="51">
        <f t="shared" si="13"/>
        <v>15</v>
      </c>
      <c r="C82" s="43" t="str">
        <f>'[1]СТАРТ+'!E175</f>
        <v>201В</v>
      </c>
      <c r="D82" s="52">
        <v>1.8</v>
      </c>
      <c r="E82" s="53">
        <v>6.5</v>
      </c>
      <c r="F82" s="53">
        <v>6</v>
      </c>
      <c r="G82" s="53">
        <v>6</v>
      </c>
      <c r="H82" s="53">
        <v>6</v>
      </c>
      <c r="I82" s="53">
        <v>6</v>
      </c>
      <c r="J82" s="53">
        <v>6.5</v>
      </c>
      <c r="K82" s="53">
        <v>6</v>
      </c>
      <c r="L82" s="54">
        <f>(SUM(E82:K82)-LARGE(E82:K82,1)-LARGE(E82:K82,2)-SMALL(E82:K82,1)-SMALL(E82:K82,2))</f>
        <v>18</v>
      </c>
      <c r="M82" s="55">
        <f>(SUM(E82:K82)-LARGE(E82:K82,1)-LARGE(E82:K82,2)-SMALL(E82:K82,1)-SMALL(E82:K82,2))*D82</f>
        <v>32.4</v>
      </c>
      <c r="N82" s="56">
        <f t="shared" si="12"/>
        <v>384.7</v>
      </c>
      <c r="O82" s="56">
        <f t="shared" si="12"/>
        <v>189.3</v>
      </c>
      <c r="P82" s="57"/>
    </row>
    <row r="83" spans="1:16" ht="12.75" outlineLevel="1">
      <c r="A83" s="51">
        <f t="shared" si="13"/>
        <v>7</v>
      </c>
      <c r="B83" s="51">
        <f t="shared" si="13"/>
        <v>15</v>
      </c>
      <c r="C83" s="43" t="str">
        <f>'[1]СТАРТ+'!G175</f>
        <v>301В</v>
      </c>
      <c r="D83" s="52">
        <v>1.9</v>
      </c>
      <c r="E83" s="53">
        <v>6.5</v>
      </c>
      <c r="F83" s="53">
        <v>7</v>
      </c>
      <c r="G83" s="53">
        <v>6.5</v>
      </c>
      <c r="H83" s="53">
        <v>6</v>
      </c>
      <c r="I83" s="53">
        <v>6.5</v>
      </c>
      <c r="J83" s="53">
        <v>6.5</v>
      </c>
      <c r="K83" s="53">
        <v>6</v>
      </c>
      <c r="L83" s="54">
        <f>(SUM(E83:K83)-LARGE(E83:K83,1)-LARGE(E83:K83,2)-SMALL(E83:K83,1)-SMALL(E83:K83,2))</f>
        <v>19.5</v>
      </c>
      <c r="M83" s="55">
        <f>(SUM(E83:K83)-LARGE(E83:K83,1)-LARGE(E83:K83,2)-SMALL(E83:K83,1)-SMALL(E83:K83,2))*D83</f>
        <v>37.05</v>
      </c>
      <c r="N83" s="56">
        <f t="shared" si="12"/>
        <v>384.7</v>
      </c>
      <c r="O83" s="56">
        <f t="shared" si="12"/>
        <v>189.3</v>
      </c>
      <c r="P83" s="58"/>
    </row>
    <row r="84" spans="1:16" ht="12.75" outlineLevel="1">
      <c r="A84" s="51">
        <f t="shared" si="13"/>
        <v>7</v>
      </c>
      <c r="B84" s="51">
        <f t="shared" si="13"/>
        <v>15</v>
      </c>
      <c r="C84" s="43" t="str">
        <f>'[1]СТАРТ+'!I175</f>
        <v>403В</v>
      </c>
      <c r="D84" s="52">
        <v>2.1</v>
      </c>
      <c r="E84" s="59">
        <v>6.5</v>
      </c>
      <c r="F84" s="53">
        <v>7</v>
      </c>
      <c r="G84" s="53">
        <v>7</v>
      </c>
      <c r="H84" s="53">
        <v>7</v>
      </c>
      <c r="I84" s="53">
        <v>7</v>
      </c>
      <c r="J84" s="53">
        <v>6.5</v>
      </c>
      <c r="K84" s="53">
        <v>6.5</v>
      </c>
      <c r="L84" s="54">
        <f>(SUM(E84:K84)-LARGE(E84:K84,1)-LARGE(E84:K84,2)-SMALL(E84:K84,1)-SMALL(E84:K84,2))</f>
        <v>20.5</v>
      </c>
      <c r="M84" s="55">
        <f>(SUM(E84:K84)-LARGE(E84:K84,1)-LARGE(E84:K84,2)-SMALL(E84:K84,1)-SMALL(E84:K84,2))*D84</f>
        <v>43.050000000000004</v>
      </c>
      <c r="N84" s="56">
        <f t="shared" si="12"/>
        <v>384.7</v>
      </c>
      <c r="O84" s="56">
        <f t="shared" si="12"/>
        <v>189.3</v>
      </c>
      <c r="P84" s="58"/>
    </row>
    <row r="85" spans="1:16" ht="12.75" outlineLevel="1">
      <c r="A85" s="51">
        <f t="shared" si="13"/>
        <v>7</v>
      </c>
      <c r="B85" s="51">
        <f t="shared" si="13"/>
        <v>15</v>
      </c>
      <c r="C85" s="43" t="str">
        <f>'[1]СТАРТ+'!K175</f>
        <v>5231Д</v>
      </c>
      <c r="D85" s="52">
        <v>2</v>
      </c>
      <c r="E85" s="59">
        <v>6.5</v>
      </c>
      <c r="F85" s="53">
        <v>6</v>
      </c>
      <c r="G85" s="53">
        <v>7</v>
      </c>
      <c r="H85" s="53">
        <v>7</v>
      </c>
      <c r="I85" s="53">
        <v>6.5</v>
      </c>
      <c r="J85" s="53">
        <v>7.5</v>
      </c>
      <c r="K85" s="53">
        <v>6</v>
      </c>
      <c r="L85" s="54">
        <f>(SUM(E85:K85)-LARGE(E85:K85,1)-LARGE(E85:K85,2)-SMALL(E85:K85,1)-SMALL(E85:K85,2))</f>
        <v>20</v>
      </c>
      <c r="M85" s="55">
        <f>(SUM(E85:K85)-LARGE(E85:K85,1)-LARGE(E85:K85,2)-SMALL(E85:K85,1)-SMALL(E85:K85,2))*D85</f>
        <v>40</v>
      </c>
      <c r="N85" s="56">
        <f t="shared" si="12"/>
        <v>384.7</v>
      </c>
      <c r="O85" s="56">
        <f t="shared" si="12"/>
        <v>189.3</v>
      </c>
      <c r="P85" s="58"/>
    </row>
    <row r="86" spans="1:16" ht="15" outlineLevel="1">
      <c r="A86" s="51">
        <f t="shared" si="13"/>
        <v>7</v>
      </c>
      <c r="B86" s="51">
        <f t="shared" si="13"/>
        <v>15</v>
      </c>
      <c r="C86" s="60" t="s">
        <v>10</v>
      </c>
      <c r="D86" s="61">
        <v>9.4</v>
      </c>
      <c r="E86" s="62"/>
      <c r="F86" s="59"/>
      <c r="G86" s="59"/>
      <c r="H86" s="59"/>
      <c r="I86" s="59"/>
      <c r="J86" s="59"/>
      <c r="K86" s="59"/>
      <c r="L86" s="63" t="s">
        <v>11</v>
      </c>
      <c r="M86" s="64">
        <f>SUM(M81:M85)</f>
        <v>189.3</v>
      </c>
      <c r="N86" s="56">
        <f t="shared" si="12"/>
        <v>384.7</v>
      </c>
      <c r="O86" s="56">
        <f t="shared" si="12"/>
        <v>189.3</v>
      </c>
      <c r="P86" s="58"/>
    </row>
    <row r="87" spans="1:16" ht="12.75" outlineLevel="1">
      <c r="A87" s="51">
        <f t="shared" si="13"/>
        <v>7</v>
      </c>
      <c r="B87" s="51">
        <f t="shared" si="13"/>
        <v>15</v>
      </c>
      <c r="C87" s="65" t="str">
        <f>'[1]СТАРТ+'!C176</f>
        <v>405С</v>
      </c>
      <c r="D87" s="52">
        <v>2.7</v>
      </c>
      <c r="E87" s="59">
        <v>6.5</v>
      </c>
      <c r="F87" s="59">
        <v>6.5</v>
      </c>
      <c r="G87" s="59">
        <v>7</v>
      </c>
      <c r="H87" s="59">
        <v>6.5</v>
      </c>
      <c r="I87" s="59">
        <v>7</v>
      </c>
      <c r="J87" s="59">
        <v>7</v>
      </c>
      <c r="K87" s="59">
        <v>6.5</v>
      </c>
      <c r="L87" s="54">
        <f>(SUM(E87:K87)-LARGE(E87:K87,1)-LARGE(E87:K87,2)-SMALL(E87:K87,1)-SMALL(E87:K87,2))</f>
        <v>20</v>
      </c>
      <c r="M87" s="55">
        <f>(SUM(E87:K87)-LARGE(E87:K87,1)-LARGE(E87:K87,2)-SMALL(E87:K87,1)-SMALL(E87:K87,2))*D87</f>
        <v>54</v>
      </c>
      <c r="N87" s="56">
        <f t="shared" si="12"/>
        <v>384.7</v>
      </c>
      <c r="O87" s="56">
        <f t="shared" si="12"/>
        <v>189.3</v>
      </c>
      <c r="P87" s="58"/>
    </row>
    <row r="88" spans="1:16" ht="12.75" outlineLevel="1">
      <c r="A88" s="51">
        <f t="shared" si="13"/>
        <v>7</v>
      </c>
      <c r="B88" s="51">
        <f t="shared" si="13"/>
        <v>15</v>
      </c>
      <c r="C88" s="65" t="str">
        <f>'[1]СТАРТ+'!E176</f>
        <v>205С</v>
      </c>
      <c r="D88" s="52">
        <v>2.8</v>
      </c>
      <c r="E88" s="59">
        <v>6</v>
      </c>
      <c r="F88" s="59">
        <v>6</v>
      </c>
      <c r="G88" s="59">
        <v>6</v>
      </c>
      <c r="H88" s="59">
        <v>6.5</v>
      </c>
      <c r="I88" s="59">
        <v>6.5</v>
      </c>
      <c r="J88" s="59">
        <v>6.5</v>
      </c>
      <c r="K88" s="59">
        <v>6.5</v>
      </c>
      <c r="L88" s="54">
        <f>(SUM(E88:K88)-LARGE(E88:K88,1)-LARGE(E88:K88,2)-SMALL(E88:K88,1)-SMALL(E88:K88,2))</f>
        <v>19</v>
      </c>
      <c r="M88" s="55">
        <f>(SUM(E88:K88)-LARGE(E88:K88,1)-LARGE(E88:K88,2)-SMALL(E88:K88,1)-SMALL(E88:K88,2))*D88</f>
        <v>53.199999999999996</v>
      </c>
      <c r="N88" s="56">
        <f t="shared" si="12"/>
        <v>384.7</v>
      </c>
      <c r="O88" s="56">
        <f t="shared" si="12"/>
        <v>189.3</v>
      </c>
      <c r="P88" s="58"/>
    </row>
    <row r="89" spans="1:16" ht="12.75" outlineLevel="1">
      <c r="A89" s="51">
        <f t="shared" si="13"/>
        <v>7</v>
      </c>
      <c r="B89" s="51">
        <f t="shared" si="13"/>
        <v>15</v>
      </c>
      <c r="C89" s="65" t="str">
        <f>'[1]СТАРТ+'!G176</f>
        <v>305С</v>
      </c>
      <c r="D89" s="52">
        <v>2.8</v>
      </c>
      <c r="E89" s="59">
        <v>4.5</v>
      </c>
      <c r="F89" s="59">
        <v>5</v>
      </c>
      <c r="G89" s="59">
        <v>4.5</v>
      </c>
      <c r="H89" s="59">
        <v>4.5</v>
      </c>
      <c r="I89" s="59">
        <v>5</v>
      </c>
      <c r="J89" s="59">
        <v>4.5</v>
      </c>
      <c r="K89" s="59">
        <v>4.5</v>
      </c>
      <c r="L89" s="54">
        <f>(SUM(E89:K89)-LARGE(E89:K89,1)-LARGE(E89:K89,2)-SMALL(E89:K89,1)-SMALL(E89:K89,2))</f>
        <v>13.5</v>
      </c>
      <c r="M89" s="55">
        <f>(SUM(E89:K89)-LARGE(E89:K89,1)-LARGE(E89:K89,2)-SMALL(E89:K89,1)-SMALL(E89:K89,2))*D89</f>
        <v>37.8</v>
      </c>
      <c r="N89" s="56">
        <f t="shared" si="12"/>
        <v>384.7</v>
      </c>
      <c r="O89" s="56">
        <f t="shared" si="12"/>
        <v>189.3</v>
      </c>
      <c r="P89" s="58"/>
    </row>
    <row r="90" spans="1:16" ht="12.75" outlineLevel="1">
      <c r="A90" s="51">
        <f t="shared" si="13"/>
        <v>7</v>
      </c>
      <c r="B90" s="51">
        <f t="shared" si="13"/>
        <v>15</v>
      </c>
      <c r="C90" s="65" t="str">
        <f>'[1]СТАРТ+'!I176</f>
        <v>5235Д</v>
      </c>
      <c r="D90" s="52">
        <v>2.8</v>
      </c>
      <c r="E90" s="59">
        <v>6</v>
      </c>
      <c r="F90" s="59">
        <v>6</v>
      </c>
      <c r="G90" s="59">
        <v>6</v>
      </c>
      <c r="H90" s="59">
        <v>6</v>
      </c>
      <c r="I90" s="59">
        <v>6.5</v>
      </c>
      <c r="J90" s="59">
        <v>5</v>
      </c>
      <c r="K90" s="59">
        <v>6</v>
      </c>
      <c r="L90" s="54">
        <f>(SUM(E90:K90)-LARGE(E90:K90,1)-LARGE(E90:K90,2)-SMALL(E90:K90,1)-SMALL(E90:K90,2))</f>
        <v>18</v>
      </c>
      <c r="M90" s="55">
        <f>(SUM(E90:K90)-LARGE(E90:K90,1)-LARGE(E90:K90,2)-SMALL(E90:K90,1)-SMALL(E90:K90,2))*D90</f>
        <v>50.4</v>
      </c>
      <c r="N90" s="56">
        <f t="shared" si="12"/>
        <v>384.7</v>
      </c>
      <c r="O90" s="56">
        <f t="shared" si="12"/>
        <v>189.3</v>
      </c>
      <c r="P90" s="58"/>
    </row>
    <row r="91" spans="1:16" ht="15" outlineLevel="1">
      <c r="A91" s="51">
        <f t="shared" si="13"/>
        <v>7</v>
      </c>
      <c r="B91" s="51">
        <f t="shared" si="13"/>
        <v>15</v>
      </c>
      <c r="C91" s="66" t="s">
        <v>12</v>
      </c>
      <c r="D91" s="61">
        <v>11.1</v>
      </c>
      <c r="E91" s="67"/>
      <c r="F91" s="67"/>
      <c r="G91" s="67"/>
      <c r="H91" s="68"/>
      <c r="I91" s="59"/>
      <c r="J91" s="59"/>
      <c r="K91" s="59"/>
      <c r="L91" s="63" t="s">
        <v>13</v>
      </c>
      <c r="M91" s="69">
        <f>SUM(M87:M90)</f>
        <v>195.4</v>
      </c>
      <c r="N91" s="56">
        <f t="shared" si="12"/>
        <v>384.7</v>
      </c>
      <c r="O91" s="56">
        <f t="shared" si="12"/>
        <v>189.3</v>
      </c>
      <c r="P91" s="58"/>
    </row>
    <row r="92" spans="1:16" s="50" customFormat="1" ht="15">
      <c r="A92" s="43">
        <v>8</v>
      </c>
      <c r="B92" s="44">
        <f>'[1]СТАРТ+'!B90</f>
        <v>8</v>
      </c>
      <c r="C92" s="45" t="str">
        <f>'[1]СТАРТ+'!C90</f>
        <v>КОНЕВ ГРИГОРИЙ</v>
      </c>
      <c r="D92" s="46"/>
      <c r="E92" s="45"/>
      <c r="F92" s="45"/>
      <c r="G92" s="45">
        <f>'[1]СТАРТ+'!F90</f>
        <v>1999</v>
      </c>
      <c r="H92" s="45" t="str">
        <f>'[1]СТАРТ+'!G90</f>
        <v>КМС</v>
      </c>
      <c r="I92" s="45" t="str">
        <f>'[1]СТАРТ+'!H90</f>
        <v>ЕКАТЕРИНБУРГ, ЮНОСТЬ</v>
      </c>
      <c r="J92" s="45"/>
      <c r="K92" s="45"/>
      <c r="L92" s="47"/>
      <c r="M92" s="43"/>
      <c r="N92" s="48">
        <f>SUM(M98+M99+M100+M101+M102)</f>
        <v>373.5</v>
      </c>
      <c r="O92" s="48">
        <f>M98</f>
        <v>193.65</v>
      </c>
      <c r="P92" s="71" t="str">
        <f>'[1]СТАРТ+'!M90</f>
        <v>КАЙЗЕР И.М.</v>
      </c>
    </row>
    <row r="93" spans="1:16" ht="12.75" outlineLevel="1">
      <c r="A93" s="51">
        <f>A92</f>
        <v>8</v>
      </c>
      <c r="B93" s="51">
        <f>B92</f>
        <v>8</v>
      </c>
      <c r="C93" s="43" t="str">
        <f>'[1]СТАРТ+'!C91</f>
        <v>103В</v>
      </c>
      <c r="D93" s="52">
        <v>1.6</v>
      </c>
      <c r="E93" s="53">
        <v>8</v>
      </c>
      <c r="F93" s="53">
        <v>7</v>
      </c>
      <c r="G93" s="53">
        <v>7.5</v>
      </c>
      <c r="H93" s="53">
        <v>7.5</v>
      </c>
      <c r="I93" s="53">
        <v>7</v>
      </c>
      <c r="J93" s="53">
        <v>7.5</v>
      </c>
      <c r="K93" s="53">
        <v>7.5</v>
      </c>
      <c r="L93" s="54">
        <f>(SUM(E93:K93)-LARGE(E93:K93,1)-LARGE(E93:K93,2)-SMALL(E93:K93,1)-SMALL(E93:K93,2))</f>
        <v>22.5</v>
      </c>
      <c r="M93" s="55">
        <f>(SUM(E93:K93)-LARGE(E93:K93,1)-LARGE(E93:K93,2)-SMALL(E93:K93,1)-SMALL(E93:K93,2))*D93</f>
        <v>36</v>
      </c>
      <c r="N93" s="56">
        <f aca="true" t="shared" si="14" ref="N93:O103">N92</f>
        <v>373.5</v>
      </c>
      <c r="O93" s="56">
        <f t="shared" si="14"/>
        <v>193.65</v>
      </c>
      <c r="P93" s="57"/>
    </row>
    <row r="94" spans="1:16" ht="12.75" outlineLevel="1">
      <c r="A94" s="51">
        <f aca="true" t="shared" si="15" ref="A94:B103">A93</f>
        <v>8</v>
      </c>
      <c r="B94" s="51">
        <f t="shared" si="15"/>
        <v>8</v>
      </c>
      <c r="C94" s="43" t="str">
        <f>'[1]СТАРТ+'!E91</f>
        <v>403В</v>
      </c>
      <c r="D94" s="52">
        <v>2.1</v>
      </c>
      <c r="E94" s="53">
        <v>7.5</v>
      </c>
      <c r="F94" s="53">
        <v>7</v>
      </c>
      <c r="G94" s="53">
        <v>6</v>
      </c>
      <c r="H94" s="53">
        <v>7</v>
      </c>
      <c r="I94" s="53">
        <v>7</v>
      </c>
      <c r="J94" s="53">
        <v>7</v>
      </c>
      <c r="K94" s="53">
        <v>7</v>
      </c>
      <c r="L94" s="54">
        <f>(SUM(E94:K94)-LARGE(E94:K94,1)-LARGE(E94:K94,2)-SMALL(E94:K94,1)-SMALL(E94:K94,2))</f>
        <v>21</v>
      </c>
      <c r="M94" s="55">
        <f>(SUM(E94:K94)-LARGE(E94:K94,1)-LARGE(E94:K94,2)-SMALL(E94:K94,1)-SMALL(E94:K94,2))*D94</f>
        <v>44.1</v>
      </c>
      <c r="N94" s="56">
        <f t="shared" si="14"/>
        <v>373.5</v>
      </c>
      <c r="O94" s="56">
        <f t="shared" si="14"/>
        <v>193.65</v>
      </c>
      <c r="P94" s="57"/>
    </row>
    <row r="95" spans="1:16" ht="12.75" outlineLevel="1">
      <c r="A95" s="51">
        <f t="shared" si="15"/>
        <v>8</v>
      </c>
      <c r="B95" s="51">
        <f t="shared" si="15"/>
        <v>8</v>
      </c>
      <c r="C95" s="43" t="str">
        <f>'[1]СТАРТ+'!G91</f>
        <v>201В</v>
      </c>
      <c r="D95" s="52">
        <v>1.8</v>
      </c>
      <c r="E95" s="53">
        <v>6.5</v>
      </c>
      <c r="F95" s="53">
        <v>6.5</v>
      </c>
      <c r="G95" s="53">
        <v>6</v>
      </c>
      <c r="H95" s="53">
        <v>6</v>
      </c>
      <c r="I95" s="53">
        <v>5.5</v>
      </c>
      <c r="J95" s="53">
        <v>6</v>
      </c>
      <c r="K95" s="53">
        <v>6</v>
      </c>
      <c r="L95" s="54">
        <f>(SUM(E95:K95)-LARGE(E95:K95,1)-LARGE(E95:K95,2)-SMALL(E95:K95,1)-SMALL(E95:K95,2))</f>
        <v>18</v>
      </c>
      <c r="M95" s="55">
        <f>(SUM(E95:K95)-LARGE(E95:K95,1)-LARGE(E95:K95,2)-SMALL(E95:K95,1)-SMALL(E95:K95,2))*D95</f>
        <v>32.4</v>
      </c>
      <c r="N95" s="56">
        <f t="shared" si="14"/>
        <v>373.5</v>
      </c>
      <c r="O95" s="56">
        <f t="shared" si="14"/>
        <v>193.65</v>
      </c>
      <c r="P95" s="58"/>
    </row>
    <row r="96" spans="1:16" ht="12.75" outlineLevel="1">
      <c r="A96" s="51">
        <f t="shared" si="15"/>
        <v>8</v>
      </c>
      <c r="B96" s="51">
        <f t="shared" si="15"/>
        <v>8</v>
      </c>
      <c r="C96" s="43" t="str">
        <f>'[1]СТАРТ+'!I91</f>
        <v>301В</v>
      </c>
      <c r="D96" s="52">
        <v>1.9</v>
      </c>
      <c r="E96" s="59">
        <v>5.5</v>
      </c>
      <c r="F96" s="53">
        <v>7</v>
      </c>
      <c r="G96" s="53">
        <v>6.5</v>
      </c>
      <c r="H96" s="53">
        <v>6.5</v>
      </c>
      <c r="I96" s="53">
        <v>6.5</v>
      </c>
      <c r="J96" s="53">
        <v>6</v>
      </c>
      <c r="K96" s="53">
        <v>6.5</v>
      </c>
      <c r="L96" s="54">
        <f>(SUM(E96:K96)-LARGE(E96:K96,1)-LARGE(E96:K96,2)-SMALL(E96:K96,1)-SMALL(E96:K96,2))</f>
        <v>19.5</v>
      </c>
      <c r="M96" s="55">
        <f>(SUM(E96:K96)-LARGE(E96:K96,1)-LARGE(E96:K96,2)-SMALL(E96:K96,1)-SMALL(E96:K96,2))*D96</f>
        <v>37.05</v>
      </c>
      <c r="N96" s="56">
        <f t="shared" si="14"/>
        <v>373.5</v>
      </c>
      <c r="O96" s="56">
        <f t="shared" si="14"/>
        <v>193.65</v>
      </c>
      <c r="P96" s="58"/>
    </row>
    <row r="97" spans="1:16" ht="12.75" outlineLevel="1">
      <c r="A97" s="51">
        <f t="shared" si="15"/>
        <v>8</v>
      </c>
      <c r="B97" s="51">
        <f t="shared" si="15"/>
        <v>8</v>
      </c>
      <c r="C97" s="43" t="str">
        <f>'[1]СТАРТ+'!K91</f>
        <v>5132Д</v>
      </c>
      <c r="D97" s="52">
        <v>2.1</v>
      </c>
      <c r="E97" s="59">
        <v>7</v>
      </c>
      <c r="F97" s="53">
        <v>7</v>
      </c>
      <c r="G97" s="53">
        <v>7</v>
      </c>
      <c r="H97" s="53">
        <v>7</v>
      </c>
      <c r="I97" s="53">
        <v>7</v>
      </c>
      <c r="J97" s="53">
        <v>7.5</v>
      </c>
      <c r="K97" s="53">
        <v>7</v>
      </c>
      <c r="L97" s="54">
        <f>(SUM(E97:K97)-LARGE(E97:K97,1)-LARGE(E97:K97,2)-SMALL(E97:K97,1)-SMALL(E97:K97,2))</f>
        <v>21</v>
      </c>
      <c r="M97" s="55">
        <f>(SUM(E97:K97)-LARGE(E97:K97,1)-LARGE(E97:K97,2)-SMALL(E97:K97,1)-SMALL(E97:K97,2))*D97</f>
        <v>44.1</v>
      </c>
      <c r="N97" s="56">
        <f t="shared" si="14"/>
        <v>373.5</v>
      </c>
      <c r="O97" s="56">
        <f t="shared" si="14"/>
        <v>193.65</v>
      </c>
      <c r="P97" s="58"/>
    </row>
    <row r="98" spans="1:16" ht="15" outlineLevel="1">
      <c r="A98" s="51">
        <f t="shared" si="15"/>
        <v>8</v>
      </c>
      <c r="B98" s="51">
        <f t="shared" si="15"/>
        <v>8</v>
      </c>
      <c r="C98" s="60" t="s">
        <v>10</v>
      </c>
      <c r="D98" s="61">
        <v>9.5</v>
      </c>
      <c r="E98" s="62"/>
      <c r="F98" s="59"/>
      <c r="G98" s="59"/>
      <c r="H98" s="59"/>
      <c r="I98" s="59"/>
      <c r="J98" s="59"/>
      <c r="K98" s="59"/>
      <c r="L98" s="63" t="s">
        <v>11</v>
      </c>
      <c r="M98" s="64">
        <f>SUM(M93:M97)</f>
        <v>193.65</v>
      </c>
      <c r="N98" s="56">
        <f t="shared" si="14"/>
        <v>373.5</v>
      </c>
      <c r="O98" s="56">
        <f t="shared" si="14"/>
        <v>193.65</v>
      </c>
      <c r="P98" s="58"/>
    </row>
    <row r="99" spans="1:16" ht="12.75" outlineLevel="1">
      <c r="A99" s="51">
        <f t="shared" si="15"/>
        <v>8</v>
      </c>
      <c r="B99" s="51">
        <f t="shared" si="15"/>
        <v>8</v>
      </c>
      <c r="C99" s="65" t="str">
        <f>'[1]СТАРТ+'!C92</f>
        <v>405С</v>
      </c>
      <c r="D99" s="52">
        <v>2.7</v>
      </c>
      <c r="E99" s="59">
        <v>6</v>
      </c>
      <c r="F99" s="59">
        <v>6.5</v>
      </c>
      <c r="G99" s="59">
        <v>6</v>
      </c>
      <c r="H99" s="59">
        <v>7</v>
      </c>
      <c r="I99" s="59">
        <v>6.5</v>
      </c>
      <c r="J99" s="59">
        <v>6</v>
      </c>
      <c r="K99" s="59">
        <v>6</v>
      </c>
      <c r="L99" s="54">
        <f>(SUM(E99:K99)-LARGE(E99:K99,1)-LARGE(E99:K99,2)-SMALL(E99:K99,1)-SMALL(E99:K99,2))</f>
        <v>18.5</v>
      </c>
      <c r="M99" s="55">
        <f>(SUM(E99:K99)-LARGE(E99:K99,1)-LARGE(E99:K99,2)-SMALL(E99:K99,1)-SMALL(E99:K99,2))*D99</f>
        <v>49.95</v>
      </c>
      <c r="N99" s="56">
        <f t="shared" si="14"/>
        <v>373.5</v>
      </c>
      <c r="O99" s="56">
        <f t="shared" si="14"/>
        <v>193.65</v>
      </c>
      <c r="P99" s="58"/>
    </row>
    <row r="100" spans="1:16" ht="12.75" outlineLevel="1">
      <c r="A100" s="51">
        <f t="shared" si="15"/>
        <v>8</v>
      </c>
      <c r="B100" s="51">
        <f t="shared" si="15"/>
        <v>8</v>
      </c>
      <c r="C100" s="65" t="s">
        <v>14</v>
      </c>
      <c r="D100" s="52">
        <v>2.8</v>
      </c>
      <c r="E100" s="59">
        <v>6</v>
      </c>
      <c r="F100" s="59">
        <v>6</v>
      </c>
      <c r="G100" s="59">
        <v>6</v>
      </c>
      <c r="H100" s="59">
        <v>6</v>
      </c>
      <c r="I100" s="59">
        <v>6.5</v>
      </c>
      <c r="J100" s="59">
        <v>6</v>
      </c>
      <c r="K100" s="59">
        <v>5</v>
      </c>
      <c r="L100" s="54">
        <f>(SUM(E100:K100)-LARGE(E100:K100,1)-LARGE(E100:K100,2)-SMALL(E100:K100,1)-SMALL(E100:K100,2))</f>
        <v>18</v>
      </c>
      <c r="M100" s="55">
        <f>(SUM(E100:K100)-LARGE(E100:K100,1)-LARGE(E100:K100,2)-SMALL(E100:K100,1)-SMALL(E100:K100,2))*D100</f>
        <v>50.4</v>
      </c>
      <c r="N100" s="56">
        <f t="shared" si="14"/>
        <v>373.5</v>
      </c>
      <c r="O100" s="56">
        <f t="shared" si="14"/>
        <v>193.65</v>
      </c>
      <c r="P100" s="58"/>
    </row>
    <row r="101" spans="1:16" ht="12.75" outlineLevel="1">
      <c r="A101" s="51">
        <f t="shared" si="15"/>
        <v>8</v>
      </c>
      <c r="B101" s="51">
        <f t="shared" si="15"/>
        <v>8</v>
      </c>
      <c r="C101" s="65" t="str">
        <f>'[1]СТАРТ+'!G92</f>
        <v>205В</v>
      </c>
      <c r="D101" s="52">
        <v>3</v>
      </c>
      <c r="E101" s="59">
        <v>4</v>
      </c>
      <c r="F101" s="59">
        <v>3.5</v>
      </c>
      <c r="G101" s="59">
        <v>3.5</v>
      </c>
      <c r="H101" s="59">
        <v>3.5</v>
      </c>
      <c r="I101" s="59">
        <v>2.5</v>
      </c>
      <c r="J101" s="59">
        <v>3.5</v>
      </c>
      <c r="K101" s="59">
        <v>3</v>
      </c>
      <c r="L101" s="54">
        <f>(SUM(E101:K101)-LARGE(E101:K101,1)-LARGE(E101:K101,2)-SMALL(E101:K101,1)-SMALL(E101:K101,2))</f>
        <v>10.5</v>
      </c>
      <c r="M101" s="55">
        <f>(SUM(E101:K101)-LARGE(E101:K101,1)-LARGE(E101:K101,2)-SMALL(E101:K101,1)-SMALL(E101:K101,2))*D101</f>
        <v>31.5</v>
      </c>
      <c r="N101" s="56">
        <f t="shared" si="14"/>
        <v>373.5</v>
      </c>
      <c r="O101" s="56">
        <f t="shared" si="14"/>
        <v>193.65</v>
      </c>
      <c r="P101" s="58"/>
    </row>
    <row r="102" spans="1:16" ht="12.75" outlineLevel="1">
      <c r="A102" s="51">
        <f t="shared" si="15"/>
        <v>8</v>
      </c>
      <c r="B102" s="51">
        <f t="shared" si="15"/>
        <v>8</v>
      </c>
      <c r="C102" s="65" t="str">
        <f>'[1]СТАРТ+'!I92</f>
        <v>5152В</v>
      </c>
      <c r="D102" s="52">
        <v>3</v>
      </c>
      <c r="E102" s="59">
        <v>5.5</v>
      </c>
      <c r="F102" s="59">
        <v>5</v>
      </c>
      <c r="G102" s="59">
        <v>5.5</v>
      </c>
      <c r="H102" s="59">
        <v>5</v>
      </c>
      <c r="I102" s="59">
        <v>5.5</v>
      </c>
      <c r="J102" s="59">
        <v>5.5</v>
      </c>
      <c r="K102" s="59">
        <v>5</v>
      </c>
      <c r="L102" s="54">
        <f>(SUM(E102:K102)-LARGE(E102:K102,1)-LARGE(E102:K102,2)-SMALL(E102:K102,1)-SMALL(E102:K102,2))</f>
        <v>16</v>
      </c>
      <c r="M102" s="55">
        <f>(SUM(E102:K102)-LARGE(E102:K102,1)-LARGE(E102:K102,2)-SMALL(E102:K102,1)-SMALL(E102:K102,2))*D102</f>
        <v>48</v>
      </c>
      <c r="N102" s="56">
        <f t="shared" si="14"/>
        <v>373.5</v>
      </c>
      <c r="O102" s="56">
        <f t="shared" si="14"/>
        <v>193.65</v>
      </c>
      <c r="P102" s="58"/>
    </row>
    <row r="103" spans="1:16" ht="15" outlineLevel="1">
      <c r="A103" s="51">
        <f t="shared" si="15"/>
        <v>8</v>
      </c>
      <c r="B103" s="51">
        <f t="shared" si="15"/>
        <v>8</v>
      </c>
      <c r="C103" s="66" t="s">
        <v>12</v>
      </c>
      <c r="D103" s="61">
        <v>11.5</v>
      </c>
      <c r="E103" s="67"/>
      <c r="F103" s="67"/>
      <c r="G103" s="67"/>
      <c r="H103" s="68"/>
      <c r="I103" s="59"/>
      <c r="J103" s="59"/>
      <c r="K103" s="59"/>
      <c r="L103" s="63" t="s">
        <v>13</v>
      </c>
      <c r="M103" s="69">
        <f>SUM(M99:M102)</f>
        <v>179.85</v>
      </c>
      <c r="N103" s="56">
        <f t="shared" si="14"/>
        <v>373.5</v>
      </c>
      <c r="O103" s="56">
        <f t="shared" si="14"/>
        <v>193.65</v>
      </c>
      <c r="P103" s="58"/>
    </row>
    <row r="104" spans="1:16" s="50" customFormat="1" ht="15">
      <c r="A104" s="43">
        <v>9</v>
      </c>
      <c r="B104" s="44">
        <f>'[1]СТАРТ+'!B198</f>
        <v>17</v>
      </c>
      <c r="C104" s="45" t="str">
        <f>'[1]СТАРТ+'!C198</f>
        <v>ФИЛИМОНОВ ИЛЬЯ</v>
      </c>
      <c r="D104" s="46"/>
      <c r="E104" s="45"/>
      <c r="F104" s="45"/>
      <c r="G104" s="45">
        <f>'[1]СТАРТ+'!F198</f>
        <v>1999</v>
      </c>
      <c r="H104" s="45" t="str">
        <f>'[1]СТАРТ+'!G198</f>
        <v>КМС</v>
      </c>
      <c r="I104" s="70" t="str">
        <f>'[1]СТАРТ+'!H198</f>
        <v>МО ЭЛЕКТРОСТАЛЬ МОУ ДОД СДЮСШОР</v>
      </c>
      <c r="J104" s="45"/>
      <c r="K104" s="45"/>
      <c r="L104" s="47"/>
      <c r="M104" s="43"/>
      <c r="N104" s="48">
        <f>SUM(M110+M111+M112+M113+M114)</f>
        <v>361.75000000000006</v>
      </c>
      <c r="O104" s="48">
        <f>M110</f>
        <v>185.70000000000002</v>
      </c>
      <c r="P104" s="71" t="str">
        <f>'[1]СТАРТ+'!M198</f>
        <v>ЛИТВИНОВА Е.И.</v>
      </c>
    </row>
    <row r="105" spans="1:16" ht="12.75" outlineLevel="1">
      <c r="A105" s="51">
        <f>A104</f>
        <v>9</v>
      </c>
      <c r="B105" s="51">
        <f>B104</f>
        <v>17</v>
      </c>
      <c r="C105" s="43" t="str">
        <f>'[1]СТАРТ+'!C199</f>
        <v>403В</v>
      </c>
      <c r="D105" s="52">
        <v>2.1</v>
      </c>
      <c r="E105" s="53">
        <v>7</v>
      </c>
      <c r="F105" s="53">
        <v>7</v>
      </c>
      <c r="G105" s="53">
        <v>7</v>
      </c>
      <c r="H105" s="53">
        <v>7</v>
      </c>
      <c r="I105" s="53">
        <v>7</v>
      </c>
      <c r="J105" s="53">
        <v>7</v>
      </c>
      <c r="K105" s="53">
        <v>7</v>
      </c>
      <c r="L105" s="54">
        <f>(SUM(E105:K105)-LARGE(E105:K105,1)-LARGE(E105:K105,2)-SMALL(E105:K105,1)-SMALL(E105:K105,2))</f>
        <v>21</v>
      </c>
      <c r="M105" s="55">
        <f>(SUM(E105:K105)-LARGE(E105:K105,1)-LARGE(E105:K105,2)-SMALL(E105:K105,1)-SMALL(E105:K105,2))*D105</f>
        <v>44.1</v>
      </c>
      <c r="N105" s="56">
        <f aca="true" t="shared" si="16" ref="N105:O115">N104</f>
        <v>361.75000000000006</v>
      </c>
      <c r="O105" s="56">
        <f t="shared" si="16"/>
        <v>185.70000000000002</v>
      </c>
      <c r="P105" s="57"/>
    </row>
    <row r="106" spans="1:16" ht="12.75" outlineLevel="1">
      <c r="A106" s="51">
        <f aca="true" t="shared" si="17" ref="A106:B115">A105</f>
        <v>9</v>
      </c>
      <c r="B106" s="51">
        <f t="shared" si="17"/>
        <v>17</v>
      </c>
      <c r="C106" s="43" t="str">
        <f>'[1]СТАРТ+'!E199</f>
        <v>103В</v>
      </c>
      <c r="D106" s="52">
        <v>1.6</v>
      </c>
      <c r="E106" s="53">
        <v>7</v>
      </c>
      <c r="F106" s="53">
        <v>6.5</v>
      </c>
      <c r="G106" s="53">
        <v>7</v>
      </c>
      <c r="H106" s="53">
        <v>7</v>
      </c>
      <c r="I106" s="53">
        <v>7</v>
      </c>
      <c r="J106" s="53">
        <v>7</v>
      </c>
      <c r="K106" s="53">
        <v>7</v>
      </c>
      <c r="L106" s="54">
        <f>(SUM(E106:K106)-LARGE(E106:K106,1)-LARGE(E106:K106,2)-SMALL(E106:K106,1)-SMALL(E106:K106,2))</f>
        <v>21</v>
      </c>
      <c r="M106" s="55">
        <f>(SUM(E106:K106)-LARGE(E106:K106,1)-LARGE(E106:K106,2)-SMALL(E106:K106,1)-SMALL(E106:K106,2))*D106</f>
        <v>33.6</v>
      </c>
      <c r="N106" s="56">
        <f t="shared" si="16"/>
        <v>361.75000000000006</v>
      </c>
      <c r="O106" s="56">
        <f t="shared" si="16"/>
        <v>185.70000000000002</v>
      </c>
      <c r="P106" s="57"/>
    </row>
    <row r="107" spans="1:16" ht="12.75" outlineLevel="1">
      <c r="A107" s="51">
        <f t="shared" si="17"/>
        <v>9</v>
      </c>
      <c r="B107" s="51">
        <f t="shared" si="17"/>
        <v>17</v>
      </c>
      <c r="C107" s="43" t="str">
        <f>'[1]СТАРТ+'!G199</f>
        <v>201В</v>
      </c>
      <c r="D107" s="52">
        <v>1.8</v>
      </c>
      <c r="E107" s="53">
        <v>6.5</v>
      </c>
      <c r="F107" s="53">
        <v>7</v>
      </c>
      <c r="G107" s="53">
        <v>6.5</v>
      </c>
      <c r="H107" s="53">
        <v>7</v>
      </c>
      <c r="I107" s="53">
        <v>7</v>
      </c>
      <c r="J107" s="53">
        <v>6.5</v>
      </c>
      <c r="K107" s="53">
        <v>6.5</v>
      </c>
      <c r="L107" s="54">
        <f>(SUM(E107:K107)-LARGE(E107:K107,1)-LARGE(E107:K107,2)-SMALL(E107:K107,1)-SMALL(E107:K107,2))</f>
        <v>20</v>
      </c>
      <c r="M107" s="55">
        <f>(SUM(E107:K107)-LARGE(E107:K107,1)-LARGE(E107:K107,2)-SMALL(E107:K107,1)-SMALL(E107:K107,2))*D107</f>
        <v>36</v>
      </c>
      <c r="N107" s="56">
        <f t="shared" si="16"/>
        <v>361.75000000000006</v>
      </c>
      <c r="O107" s="56">
        <f t="shared" si="16"/>
        <v>185.70000000000002</v>
      </c>
      <c r="P107" s="58"/>
    </row>
    <row r="108" spans="1:16" ht="12.75" outlineLevel="1">
      <c r="A108" s="51">
        <f t="shared" si="17"/>
        <v>9</v>
      </c>
      <c r="B108" s="51">
        <f t="shared" si="17"/>
        <v>17</v>
      </c>
      <c r="C108" s="43" t="str">
        <f>'[1]СТАРТ+'!I199</f>
        <v>301В</v>
      </c>
      <c r="D108" s="52">
        <v>1.9</v>
      </c>
      <c r="E108" s="59">
        <v>6</v>
      </c>
      <c r="F108" s="53">
        <v>6</v>
      </c>
      <c r="G108" s="53">
        <v>6</v>
      </c>
      <c r="H108" s="53">
        <v>6.5</v>
      </c>
      <c r="I108" s="53">
        <v>6</v>
      </c>
      <c r="J108" s="53">
        <v>6.5</v>
      </c>
      <c r="K108" s="53">
        <v>6</v>
      </c>
      <c r="L108" s="54">
        <f>(SUM(E108:K108)-LARGE(E108:K108,1)-LARGE(E108:K108,2)-SMALL(E108:K108,1)-SMALL(E108:K108,2))</f>
        <v>18</v>
      </c>
      <c r="M108" s="55">
        <f>(SUM(E108:K108)-LARGE(E108:K108,1)-LARGE(E108:K108,2)-SMALL(E108:K108,1)-SMALL(E108:K108,2))*D108</f>
        <v>34.199999999999996</v>
      </c>
      <c r="N108" s="56">
        <f t="shared" si="16"/>
        <v>361.75000000000006</v>
      </c>
      <c r="O108" s="56">
        <f t="shared" si="16"/>
        <v>185.70000000000002</v>
      </c>
      <c r="P108" s="58"/>
    </row>
    <row r="109" spans="1:16" ht="12.75" outlineLevel="1">
      <c r="A109" s="51">
        <f t="shared" si="17"/>
        <v>9</v>
      </c>
      <c r="B109" s="51">
        <f t="shared" si="17"/>
        <v>17</v>
      </c>
      <c r="C109" s="43" t="str">
        <f>'[1]СТАРТ+'!K199</f>
        <v>5132Д</v>
      </c>
      <c r="D109" s="52">
        <v>2.1</v>
      </c>
      <c r="E109" s="59">
        <v>6</v>
      </c>
      <c r="F109" s="53">
        <v>5.5</v>
      </c>
      <c r="G109" s="53">
        <v>6</v>
      </c>
      <c r="H109" s="53">
        <v>7</v>
      </c>
      <c r="I109" s="53">
        <v>6</v>
      </c>
      <c r="J109" s="53">
        <v>6</v>
      </c>
      <c r="K109" s="53">
        <v>6.5</v>
      </c>
      <c r="L109" s="54">
        <f>(SUM(E109:K109)-LARGE(E109:K109,1)-LARGE(E109:K109,2)-SMALL(E109:K109,1)-SMALL(E109:K109,2))</f>
        <v>18</v>
      </c>
      <c r="M109" s="55">
        <f>(SUM(E109:K109)-LARGE(E109:K109,1)-LARGE(E109:K109,2)-SMALL(E109:K109,1)-SMALL(E109:K109,2))*D109</f>
        <v>37.800000000000004</v>
      </c>
      <c r="N109" s="56">
        <f t="shared" si="16"/>
        <v>361.75000000000006</v>
      </c>
      <c r="O109" s="56">
        <f t="shared" si="16"/>
        <v>185.70000000000002</v>
      </c>
      <c r="P109" s="58"/>
    </row>
    <row r="110" spans="1:16" ht="15" outlineLevel="1">
      <c r="A110" s="51">
        <f t="shared" si="17"/>
        <v>9</v>
      </c>
      <c r="B110" s="51">
        <f t="shared" si="17"/>
        <v>17</v>
      </c>
      <c r="C110" s="60" t="s">
        <v>10</v>
      </c>
      <c r="D110" s="61">
        <v>9.5</v>
      </c>
      <c r="E110" s="62"/>
      <c r="F110" s="59"/>
      <c r="G110" s="59"/>
      <c r="H110" s="59"/>
      <c r="I110" s="59"/>
      <c r="J110" s="59"/>
      <c r="K110" s="59"/>
      <c r="L110" s="63" t="s">
        <v>11</v>
      </c>
      <c r="M110" s="64">
        <f>SUM(M105:M109)</f>
        <v>185.70000000000002</v>
      </c>
      <c r="N110" s="56">
        <f t="shared" si="16"/>
        <v>361.75000000000006</v>
      </c>
      <c r="O110" s="56">
        <f t="shared" si="16"/>
        <v>185.70000000000002</v>
      </c>
      <c r="P110" s="58"/>
    </row>
    <row r="111" spans="1:16" ht="12.75" outlineLevel="1">
      <c r="A111" s="51">
        <f t="shared" si="17"/>
        <v>9</v>
      </c>
      <c r="B111" s="51">
        <f t="shared" si="17"/>
        <v>17</v>
      </c>
      <c r="C111" s="65" t="str">
        <f>'[1]СТАРТ+'!C200</f>
        <v>405С</v>
      </c>
      <c r="D111" s="52">
        <v>2.7</v>
      </c>
      <c r="E111" s="59">
        <v>6</v>
      </c>
      <c r="F111" s="59">
        <v>6.5</v>
      </c>
      <c r="G111" s="59">
        <v>5</v>
      </c>
      <c r="H111" s="59">
        <v>6.5</v>
      </c>
      <c r="I111" s="59">
        <v>6</v>
      </c>
      <c r="J111" s="59">
        <v>5.5</v>
      </c>
      <c r="K111" s="59">
        <v>5.5</v>
      </c>
      <c r="L111" s="54">
        <f>(SUM(E111:K111)-LARGE(E111:K111,1)-LARGE(E111:K111,2)-SMALL(E111:K111,1)-SMALL(E111:K111,2))</f>
        <v>17.5</v>
      </c>
      <c r="M111" s="55">
        <f>(SUM(E111:K111)-LARGE(E111:K111,1)-LARGE(E111:K111,2)-SMALL(E111:K111,1)-SMALL(E111:K111,2))*D111</f>
        <v>47.25</v>
      </c>
      <c r="N111" s="56">
        <f t="shared" si="16"/>
        <v>361.75000000000006</v>
      </c>
      <c r="O111" s="56">
        <f t="shared" si="16"/>
        <v>185.70000000000002</v>
      </c>
      <c r="P111" s="58"/>
    </row>
    <row r="112" spans="1:16" ht="12.75" outlineLevel="1">
      <c r="A112" s="51">
        <f t="shared" si="17"/>
        <v>9</v>
      </c>
      <c r="B112" s="51">
        <f t="shared" si="17"/>
        <v>17</v>
      </c>
      <c r="C112" s="65" t="str">
        <f>'[1]СТАРТ+'!E200</f>
        <v>107С</v>
      </c>
      <c r="D112" s="52">
        <v>2.8</v>
      </c>
      <c r="E112" s="59">
        <v>5.5</v>
      </c>
      <c r="F112" s="59">
        <v>5</v>
      </c>
      <c r="G112" s="59">
        <v>5</v>
      </c>
      <c r="H112" s="59">
        <v>6</v>
      </c>
      <c r="I112" s="59">
        <v>5</v>
      </c>
      <c r="J112" s="59">
        <v>4.5</v>
      </c>
      <c r="K112" s="59">
        <v>5</v>
      </c>
      <c r="L112" s="54">
        <f>(SUM(E112:K112)-LARGE(E112:K112,1)-LARGE(E112:K112,2)-SMALL(E112:K112,1)-SMALL(E112:K112,2))</f>
        <v>15</v>
      </c>
      <c r="M112" s="55">
        <f>(SUM(E112:K112)-LARGE(E112:K112,1)-LARGE(E112:K112,2)-SMALL(E112:K112,1)-SMALL(E112:K112,2))*D112</f>
        <v>42</v>
      </c>
      <c r="N112" s="56">
        <f t="shared" si="16"/>
        <v>361.75000000000006</v>
      </c>
      <c r="O112" s="56">
        <f t="shared" si="16"/>
        <v>185.70000000000002</v>
      </c>
      <c r="P112" s="58"/>
    </row>
    <row r="113" spans="1:16" ht="12.75" outlineLevel="1">
      <c r="A113" s="51">
        <f t="shared" si="17"/>
        <v>9</v>
      </c>
      <c r="B113" s="51">
        <f t="shared" si="17"/>
        <v>17</v>
      </c>
      <c r="C113" s="65" t="str">
        <f>'[1]СТАРТ+'!G200</f>
        <v>305С</v>
      </c>
      <c r="D113" s="52">
        <v>2.8</v>
      </c>
      <c r="E113" s="59">
        <v>4.5</v>
      </c>
      <c r="F113" s="59">
        <v>5.5</v>
      </c>
      <c r="G113" s="59">
        <v>5</v>
      </c>
      <c r="H113" s="59">
        <v>5</v>
      </c>
      <c r="I113" s="59">
        <v>6</v>
      </c>
      <c r="J113" s="59">
        <v>4.5</v>
      </c>
      <c r="K113" s="59">
        <v>4.5</v>
      </c>
      <c r="L113" s="54">
        <f>(SUM(E113:K113)-LARGE(E113:K113,1)-LARGE(E113:K113,2)-SMALL(E113:K113,1)-SMALL(E113:K113,2))</f>
        <v>14.5</v>
      </c>
      <c r="M113" s="55">
        <f>(SUM(E113:K113)-LARGE(E113:K113,1)-LARGE(E113:K113,2)-SMALL(E113:K113,1)-SMALL(E113:K113,2))*D113</f>
        <v>40.599999999999994</v>
      </c>
      <c r="N113" s="56">
        <f t="shared" si="16"/>
        <v>361.75000000000006</v>
      </c>
      <c r="O113" s="56">
        <f t="shared" si="16"/>
        <v>185.70000000000002</v>
      </c>
      <c r="P113" s="58"/>
    </row>
    <row r="114" spans="1:16" ht="12.75" outlineLevel="1">
      <c r="A114" s="51">
        <f t="shared" si="17"/>
        <v>9</v>
      </c>
      <c r="B114" s="51">
        <f t="shared" si="17"/>
        <v>17</v>
      </c>
      <c r="C114" s="65" t="str">
        <f>'[1]СТАРТ+'!I200</f>
        <v>5235Д</v>
      </c>
      <c r="D114" s="52">
        <v>2.8</v>
      </c>
      <c r="E114" s="59">
        <v>6</v>
      </c>
      <c r="F114" s="59">
        <v>5</v>
      </c>
      <c r="G114" s="59">
        <v>5.5</v>
      </c>
      <c r="H114" s="59">
        <v>5.5</v>
      </c>
      <c r="I114" s="59">
        <v>6</v>
      </c>
      <c r="J114" s="59">
        <v>5.5</v>
      </c>
      <c r="K114" s="59">
        <v>5.5</v>
      </c>
      <c r="L114" s="54">
        <f>(SUM(E114:K114)-LARGE(E114:K114,1)-LARGE(E114:K114,2)-SMALL(E114:K114,1)-SMALL(E114:K114,2))</f>
        <v>16.5</v>
      </c>
      <c r="M114" s="55">
        <f>(SUM(E114:K114)-LARGE(E114:K114,1)-LARGE(E114:K114,2)-SMALL(E114:K114,1)-SMALL(E114:K114,2))*D114</f>
        <v>46.199999999999996</v>
      </c>
      <c r="N114" s="56">
        <f t="shared" si="16"/>
        <v>361.75000000000006</v>
      </c>
      <c r="O114" s="56">
        <f t="shared" si="16"/>
        <v>185.70000000000002</v>
      </c>
      <c r="P114" s="58"/>
    </row>
    <row r="115" spans="1:16" ht="15" outlineLevel="1">
      <c r="A115" s="51">
        <f t="shared" si="17"/>
        <v>9</v>
      </c>
      <c r="B115" s="51">
        <f t="shared" si="17"/>
        <v>17</v>
      </c>
      <c r="C115" s="66" t="s">
        <v>12</v>
      </c>
      <c r="D115" s="61">
        <v>11.1</v>
      </c>
      <c r="E115" s="67"/>
      <c r="F115" s="67"/>
      <c r="G115" s="67"/>
      <c r="H115" s="68"/>
      <c r="I115" s="59"/>
      <c r="J115" s="59"/>
      <c r="K115" s="59"/>
      <c r="L115" s="63" t="s">
        <v>13</v>
      </c>
      <c r="M115" s="69">
        <f>SUM(M111:M114)</f>
        <v>176.04999999999998</v>
      </c>
      <c r="N115" s="56">
        <f t="shared" si="16"/>
        <v>361.75000000000006</v>
      </c>
      <c r="O115" s="56">
        <f t="shared" si="16"/>
        <v>185.70000000000002</v>
      </c>
      <c r="P115" s="58"/>
    </row>
    <row r="116" spans="1:16" s="50" customFormat="1" ht="15">
      <c r="A116" s="43">
        <v>10</v>
      </c>
      <c r="B116" s="44">
        <f>'[1]СТАРТ+'!B162</f>
        <v>14</v>
      </c>
      <c r="C116" s="45" t="str">
        <f>'[1]СТАРТ+'!C162</f>
        <v>РАСЩЕПЛЯЕВ ПАВЕЛ</v>
      </c>
      <c r="D116" s="46"/>
      <c r="E116" s="45"/>
      <c r="F116" s="45"/>
      <c r="G116" s="45">
        <f>'[1]СТАРТ+'!F162</f>
        <v>2000</v>
      </c>
      <c r="H116" s="45" t="str">
        <f>'[1]СТАРТ+'!G162</f>
        <v>КМС</v>
      </c>
      <c r="I116" s="45" t="str">
        <f>'[1]СТАРТ+'!H162</f>
        <v>МОСКВА-2, МГФСО </v>
      </c>
      <c r="J116" s="45"/>
      <c r="K116" s="45"/>
      <c r="L116" s="47"/>
      <c r="M116" s="43"/>
      <c r="N116" s="48">
        <f>SUM(M122+M123+M124+M125+M126)</f>
        <v>358.05</v>
      </c>
      <c r="O116" s="48">
        <f>M122</f>
        <v>181.45</v>
      </c>
      <c r="P116" s="71" t="str">
        <f>'[1]СТАРТ+'!M162</f>
        <v>КАРДАВА Н.Н.</v>
      </c>
    </row>
    <row r="117" spans="1:16" ht="12.75" outlineLevel="1">
      <c r="A117" s="51">
        <f>A116</f>
        <v>10</v>
      </c>
      <c r="B117" s="51">
        <f>B116</f>
        <v>14</v>
      </c>
      <c r="C117" s="43" t="str">
        <f>'[1]СТАРТ+'!C163</f>
        <v>103В</v>
      </c>
      <c r="D117" s="52">
        <v>1.6</v>
      </c>
      <c r="E117" s="53">
        <v>7</v>
      </c>
      <c r="F117" s="53">
        <v>6.5</v>
      </c>
      <c r="G117" s="53">
        <v>7</v>
      </c>
      <c r="H117" s="53">
        <v>7</v>
      </c>
      <c r="I117" s="53">
        <v>7</v>
      </c>
      <c r="J117" s="53">
        <v>6.5</v>
      </c>
      <c r="K117" s="53">
        <v>6.5</v>
      </c>
      <c r="L117" s="54">
        <f>(SUM(E117:K117)-LARGE(E117:K117,1)-LARGE(E117:K117,2)-SMALL(E117:K117,1)-SMALL(E117:K117,2))</f>
        <v>20.5</v>
      </c>
      <c r="M117" s="55">
        <f>(SUM(E117:K117)-LARGE(E117:K117,1)-LARGE(E117:K117,2)-SMALL(E117:K117,1)-SMALL(E117:K117,2))*D117</f>
        <v>32.800000000000004</v>
      </c>
      <c r="N117" s="56">
        <f aca="true" t="shared" si="18" ref="N117:O127">N116</f>
        <v>358.05</v>
      </c>
      <c r="O117" s="56">
        <f t="shared" si="18"/>
        <v>181.45</v>
      </c>
      <c r="P117" s="57"/>
    </row>
    <row r="118" spans="1:16" ht="12.75" outlineLevel="1">
      <c r="A118" s="51">
        <f aca="true" t="shared" si="19" ref="A118:B127">A117</f>
        <v>10</v>
      </c>
      <c r="B118" s="51">
        <f t="shared" si="19"/>
        <v>14</v>
      </c>
      <c r="C118" s="43" t="str">
        <f>'[1]СТАРТ+'!E163</f>
        <v>201В</v>
      </c>
      <c r="D118" s="52">
        <v>1.8</v>
      </c>
      <c r="E118" s="53">
        <v>6.5</v>
      </c>
      <c r="F118" s="53">
        <v>6</v>
      </c>
      <c r="G118" s="53">
        <v>6.5</v>
      </c>
      <c r="H118" s="53">
        <v>7</v>
      </c>
      <c r="I118" s="53">
        <v>6.5</v>
      </c>
      <c r="J118" s="53">
        <v>6.5</v>
      </c>
      <c r="K118" s="53">
        <v>6</v>
      </c>
      <c r="L118" s="54">
        <f>(SUM(E118:K118)-LARGE(E118:K118,1)-LARGE(E118:K118,2)-SMALL(E118:K118,1)-SMALL(E118:K118,2))</f>
        <v>19.5</v>
      </c>
      <c r="M118" s="55">
        <f>(SUM(E118:K118)-LARGE(E118:K118,1)-LARGE(E118:K118,2)-SMALL(E118:K118,1)-SMALL(E118:K118,2))*D118</f>
        <v>35.1</v>
      </c>
      <c r="N118" s="56">
        <f t="shared" si="18"/>
        <v>358.05</v>
      </c>
      <c r="O118" s="56">
        <f t="shared" si="18"/>
        <v>181.45</v>
      </c>
      <c r="P118" s="57"/>
    </row>
    <row r="119" spans="1:16" ht="12.75" outlineLevel="1">
      <c r="A119" s="51">
        <f t="shared" si="19"/>
        <v>10</v>
      </c>
      <c r="B119" s="51">
        <f t="shared" si="19"/>
        <v>14</v>
      </c>
      <c r="C119" s="43" t="str">
        <f>'[1]СТАРТ+'!G163</f>
        <v>301В</v>
      </c>
      <c r="D119" s="52">
        <v>1.9</v>
      </c>
      <c r="E119" s="53">
        <v>5</v>
      </c>
      <c r="F119" s="53">
        <v>5</v>
      </c>
      <c r="G119" s="53">
        <v>5</v>
      </c>
      <c r="H119" s="53">
        <v>5.5</v>
      </c>
      <c r="I119" s="53">
        <v>5</v>
      </c>
      <c r="J119" s="53">
        <v>5</v>
      </c>
      <c r="K119" s="53">
        <v>5</v>
      </c>
      <c r="L119" s="54">
        <f>(SUM(E119:K119)-LARGE(E119:K119,1)-LARGE(E119:K119,2)-SMALL(E119:K119,1)-SMALL(E119:K119,2))</f>
        <v>15</v>
      </c>
      <c r="M119" s="55">
        <f>(SUM(E119:K119)-LARGE(E119:K119,1)-LARGE(E119:K119,2)-SMALL(E119:K119,1)-SMALL(E119:K119,2))*D119</f>
        <v>28.5</v>
      </c>
      <c r="N119" s="56">
        <f t="shared" si="18"/>
        <v>358.05</v>
      </c>
      <c r="O119" s="56">
        <f t="shared" si="18"/>
        <v>181.45</v>
      </c>
      <c r="P119" s="58"/>
    </row>
    <row r="120" spans="1:16" ht="12.75" outlineLevel="1">
      <c r="A120" s="51">
        <f t="shared" si="19"/>
        <v>10</v>
      </c>
      <c r="B120" s="51">
        <f t="shared" si="19"/>
        <v>14</v>
      </c>
      <c r="C120" s="43" t="str">
        <f>'[1]СТАРТ+'!I163</f>
        <v>403В</v>
      </c>
      <c r="D120" s="52">
        <v>2.1</v>
      </c>
      <c r="E120" s="59">
        <v>7</v>
      </c>
      <c r="F120" s="53">
        <v>7</v>
      </c>
      <c r="G120" s="53">
        <v>7</v>
      </c>
      <c r="H120" s="53">
        <v>6.5</v>
      </c>
      <c r="I120" s="53">
        <v>7</v>
      </c>
      <c r="J120" s="53">
        <v>7</v>
      </c>
      <c r="K120" s="53">
        <v>7</v>
      </c>
      <c r="L120" s="54">
        <f>(SUM(E120:K120)-LARGE(E120:K120,1)-LARGE(E120:K120,2)-SMALL(E120:K120,1)-SMALL(E120:K120,2))</f>
        <v>21</v>
      </c>
      <c r="M120" s="55">
        <f>(SUM(E120:K120)-LARGE(E120:K120,1)-LARGE(E120:K120,2)-SMALL(E120:K120,1)-SMALL(E120:K120,2))*D120</f>
        <v>44.1</v>
      </c>
      <c r="N120" s="56">
        <f t="shared" si="18"/>
        <v>358.05</v>
      </c>
      <c r="O120" s="56">
        <f t="shared" si="18"/>
        <v>181.45</v>
      </c>
      <c r="P120" s="58"/>
    </row>
    <row r="121" spans="1:16" ht="12.75" outlineLevel="1">
      <c r="A121" s="51">
        <f t="shared" si="19"/>
        <v>10</v>
      </c>
      <c r="B121" s="51">
        <f t="shared" si="19"/>
        <v>14</v>
      </c>
      <c r="C121" s="43" t="str">
        <f>'[1]СТАРТ+'!K163</f>
        <v>5132Д</v>
      </c>
      <c r="D121" s="52">
        <v>2.1</v>
      </c>
      <c r="E121" s="59">
        <v>6.5</v>
      </c>
      <c r="F121" s="53">
        <v>6.5</v>
      </c>
      <c r="G121" s="53">
        <v>6.5</v>
      </c>
      <c r="H121" s="53">
        <v>6</v>
      </c>
      <c r="I121" s="53">
        <v>6.5</v>
      </c>
      <c r="J121" s="53">
        <v>7</v>
      </c>
      <c r="K121" s="53">
        <v>6.5</v>
      </c>
      <c r="L121" s="54">
        <f>(SUM(E121:K121)-LARGE(E121:K121,1)-LARGE(E121:K121,2)-SMALL(E121:K121,1)-SMALL(E121:K121,2))</f>
        <v>19.5</v>
      </c>
      <c r="M121" s="55">
        <f>(SUM(E121:K121)-LARGE(E121:K121,1)-LARGE(E121:K121,2)-SMALL(E121:K121,1)-SMALL(E121:K121,2))*D121</f>
        <v>40.95</v>
      </c>
      <c r="N121" s="56">
        <f t="shared" si="18"/>
        <v>358.05</v>
      </c>
      <c r="O121" s="56">
        <f t="shared" si="18"/>
        <v>181.45</v>
      </c>
      <c r="P121" s="58"/>
    </row>
    <row r="122" spans="1:16" ht="15" outlineLevel="1">
      <c r="A122" s="51">
        <f t="shared" si="19"/>
        <v>10</v>
      </c>
      <c r="B122" s="51">
        <f t="shared" si="19"/>
        <v>14</v>
      </c>
      <c r="C122" s="60" t="s">
        <v>10</v>
      </c>
      <c r="D122" s="61">
        <v>9.5</v>
      </c>
      <c r="E122" s="62"/>
      <c r="F122" s="59"/>
      <c r="G122" s="59"/>
      <c r="H122" s="59"/>
      <c r="I122" s="59"/>
      <c r="J122" s="59"/>
      <c r="K122" s="59"/>
      <c r="L122" s="63" t="s">
        <v>11</v>
      </c>
      <c r="M122" s="64">
        <f>SUM(M117:M121)</f>
        <v>181.45</v>
      </c>
      <c r="N122" s="56">
        <f t="shared" si="18"/>
        <v>358.05</v>
      </c>
      <c r="O122" s="56">
        <f t="shared" si="18"/>
        <v>181.45</v>
      </c>
      <c r="P122" s="58"/>
    </row>
    <row r="123" spans="1:16" ht="12.75" outlineLevel="1">
      <c r="A123" s="51">
        <f t="shared" si="19"/>
        <v>10</v>
      </c>
      <c r="B123" s="51">
        <f t="shared" si="19"/>
        <v>14</v>
      </c>
      <c r="C123" s="65" t="str">
        <f>'[1]СТАРТ+'!C164</f>
        <v>105В</v>
      </c>
      <c r="D123" s="52">
        <v>2.4</v>
      </c>
      <c r="E123" s="59">
        <v>6</v>
      </c>
      <c r="F123" s="59">
        <v>5.5</v>
      </c>
      <c r="G123" s="59">
        <v>6.5</v>
      </c>
      <c r="H123" s="59">
        <v>6</v>
      </c>
      <c r="I123" s="59">
        <v>6.5</v>
      </c>
      <c r="J123" s="59">
        <v>5.5</v>
      </c>
      <c r="K123" s="59">
        <v>5.5</v>
      </c>
      <c r="L123" s="54">
        <f>(SUM(E123:K123)-LARGE(E123:K123,1)-LARGE(E123:K123,2)-SMALL(E123:K123,1)-SMALL(E123:K123,2))</f>
        <v>17.5</v>
      </c>
      <c r="M123" s="55">
        <f>(SUM(E123:K123)-LARGE(E123:K123,1)-LARGE(E123:K123,2)-SMALL(E123:K123,1)-SMALL(E123:K123,2))*D123</f>
        <v>42</v>
      </c>
      <c r="N123" s="56">
        <f t="shared" si="18"/>
        <v>358.05</v>
      </c>
      <c r="O123" s="56">
        <f t="shared" si="18"/>
        <v>181.45</v>
      </c>
      <c r="P123" s="58"/>
    </row>
    <row r="124" spans="1:16" ht="12.75" outlineLevel="1">
      <c r="A124" s="51">
        <f t="shared" si="19"/>
        <v>10</v>
      </c>
      <c r="B124" s="51">
        <f t="shared" si="19"/>
        <v>14</v>
      </c>
      <c r="C124" s="65" t="str">
        <f>'[1]СТАРТ+'!E164</f>
        <v>5152В</v>
      </c>
      <c r="D124" s="52">
        <v>3</v>
      </c>
      <c r="E124" s="59">
        <v>6</v>
      </c>
      <c r="F124" s="59">
        <v>5.5</v>
      </c>
      <c r="G124" s="59">
        <v>6</v>
      </c>
      <c r="H124" s="59">
        <v>6</v>
      </c>
      <c r="I124" s="59">
        <v>5</v>
      </c>
      <c r="J124" s="59">
        <v>5</v>
      </c>
      <c r="K124" s="59">
        <v>5.5</v>
      </c>
      <c r="L124" s="54">
        <f>(SUM(E124:K124)-LARGE(E124:K124,1)-LARGE(E124:K124,2)-SMALL(E124:K124,1)-SMALL(E124:K124,2))</f>
        <v>17</v>
      </c>
      <c r="M124" s="55">
        <f>(SUM(E124:K124)-LARGE(E124:K124,1)-LARGE(E124:K124,2)-SMALL(E124:K124,1)-SMALL(E124:K124,2))*D124</f>
        <v>51</v>
      </c>
      <c r="N124" s="56">
        <f t="shared" si="18"/>
        <v>358.05</v>
      </c>
      <c r="O124" s="56">
        <f t="shared" si="18"/>
        <v>181.45</v>
      </c>
      <c r="P124" s="58"/>
    </row>
    <row r="125" spans="1:16" ht="12.75" outlineLevel="1">
      <c r="A125" s="51">
        <f t="shared" si="19"/>
        <v>10</v>
      </c>
      <c r="B125" s="51">
        <f t="shared" si="19"/>
        <v>14</v>
      </c>
      <c r="C125" s="65" t="str">
        <f>'[1]СТАРТ+'!G164</f>
        <v>405С</v>
      </c>
      <c r="D125" s="52">
        <v>2.7</v>
      </c>
      <c r="E125" s="59">
        <v>6.5</v>
      </c>
      <c r="F125" s="59">
        <v>5.5</v>
      </c>
      <c r="G125" s="59">
        <v>6</v>
      </c>
      <c r="H125" s="59">
        <v>6</v>
      </c>
      <c r="I125" s="59">
        <v>6.5</v>
      </c>
      <c r="J125" s="59">
        <v>6</v>
      </c>
      <c r="K125" s="59">
        <v>6</v>
      </c>
      <c r="L125" s="54">
        <f>(SUM(E125:K125)-LARGE(E125:K125,1)-LARGE(E125:K125,2)-SMALL(E125:K125,1)-SMALL(E125:K125,2))</f>
        <v>18</v>
      </c>
      <c r="M125" s="55">
        <f>(SUM(E125:K125)-LARGE(E125:K125,1)-LARGE(E125:K125,2)-SMALL(E125:K125,1)-SMALL(E125:K125,2))*D125</f>
        <v>48.6</v>
      </c>
      <c r="N125" s="56">
        <f t="shared" si="18"/>
        <v>358.05</v>
      </c>
      <c r="O125" s="56">
        <f t="shared" si="18"/>
        <v>181.45</v>
      </c>
      <c r="P125" s="58"/>
    </row>
    <row r="126" spans="1:16" ht="12.75" outlineLevel="1">
      <c r="A126" s="51">
        <f t="shared" si="19"/>
        <v>10</v>
      </c>
      <c r="B126" s="51">
        <f t="shared" si="19"/>
        <v>14</v>
      </c>
      <c r="C126" s="65" t="str">
        <f>'[1]СТАРТ+'!I164</f>
        <v>303С</v>
      </c>
      <c r="D126" s="52">
        <v>2</v>
      </c>
      <c r="E126" s="59">
        <v>6</v>
      </c>
      <c r="F126" s="59">
        <v>5</v>
      </c>
      <c r="G126" s="59">
        <v>6</v>
      </c>
      <c r="H126" s="59">
        <v>6</v>
      </c>
      <c r="I126" s="59">
        <v>5.5</v>
      </c>
      <c r="J126" s="59">
        <v>6</v>
      </c>
      <c r="K126" s="59">
        <v>5.5</v>
      </c>
      <c r="L126" s="54">
        <f>(SUM(E126:K126)-LARGE(E126:K126,1)-LARGE(E126:K126,2)-SMALL(E126:K126,1)-SMALL(E126:K126,2))</f>
        <v>17.5</v>
      </c>
      <c r="M126" s="55">
        <f>(SUM(E126:K126)-LARGE(E126:K126,1)-LARGE(E126:K126,2)-SMALL(E126:K126,1)-SMALL(E126:K126,2))*D126</f>
        <v>35</v>
      </c>
      <c r="N126" s="56">
        <f t="shared" si="18"/>
        <v>358.05</v>
      </c>
      <c r="O126" s="56">
        <f t="shared" si="18"/>
        <v>181.45</v>
      </c>
      <c r="P126" s="58"/>
    </row>
    <row r="127" spans="1:16" ht="15" outlineLevel="1">
      <c r="A127" s="51">
        <f t="shared" si="19"/>
        <v>10</v>
      </c>
      <c r="B127" s="51">
        <f t="shared" si="19"/>
        <v>14</v>
      </c>
      <c r="C127" s="66" t="s">
        <v>12</v>
      </c>
      <c r="D127" s="61">
        <v>10.1</v>
      </c>
      <c r="E127" s="67"/>
      <c r="F127" s="67"/>
      <c r="G127" s="67"/>
      <c r="H127" s="68"/>
      <c r="I127" s="59"/>
      <c r="J127" s="59"/>
      <c r="K127" s="59"/>
      <c r="L127" s="63" t="s">
        <v>13</v>
      </c>
      <c r="M127" s="69">
        <f>SUM(M123:M126)</f>
        <v>176.6</v>
      </c>
      <c r="N127" s="56">
        <f t="shared" si="18"/>
        <v>358.05</v>
      </c>
      <c r="O127" s="56">
        <f t="shared" si="18"/>
        <v>181.45</v>
      </c>
      <c r="P127" s="58"/>
    </row>
    <row r="128" spans="1:16" s="50" customFormat="1" ht="15">
      <c r="A128" s="43">
        <v>11</v>
      </c>
      <c r="B128" s="44">
        <f>'[1]СТАРТ+'!B6</f>
        <v>1</v>
      </c>
      <c r="C128" s="45" t="str">
        <f>'[1]СТАРТ+'!C6</f>
        <v>CУВОРОВ ИВАН</v>
      </c>
      <c r="D128" s="46"/>
      <c r="E128" s="45"/>
      <c r="F128" s="45"/>
      <c r="G128" s="45">
        <f>'[1]СТАРТ+'!F6</f>
        <v>2000</v>
      </c>
      <c r="H128" s="45" t="str">
        <f>'[1]СТАРТ+'!G6</f>
        <v>КМС</v>
      </c>
      <c r="I128" s="45" t="str">
        <f>'[1]СТАРТ+'!H6</f>
        <v>ТОЛЬЯТТИ,МБОУДОД КСДЮШОР10</v>
      </c>
      <c r="J128" s="45"/>
      <c r="K128" s="45"/>
      <c r="L128" s="47"/>
      <c r="M128" s="43"/>
      <c r="N128" s="48">
        <f>SUM(M134+M135+M136+M137+M138)</f>
        <v>356.29999999999995</v>
      </c>
      <c r="O128" s="48">
        <f>M134</f>
        <v>173.45</v>
      </c>
      <c r="P128" s="71" t="str">
        <f>'[1]СТАРТ+'!M6</f>
        <v>ДОНЦОВА И.В.,КАНДРАШИН А.В.</v>
      </c>
    </row>
    <row r="129" spans="1:16" ht="12.75" outlineLevel="1">
      <c r="A129" s="51">
        <f>A128</f>
        <v>11</v>
      </c>
      <c r="B129" s="51">
        <f>B128</f>
        <v>1</v>
      </c>
      <c r="C129" s="43" t="str">
        <f>'[1]СТАРТ+'!C7</f>
        <v>403В</v>
      </c>
      <c r="D129" s="52">
        <v>2.1</v>
      </c>
      <c r="E129" s="53">
        <v>6.5</v>
      </c>
      <c r="F129" s="53">
        <v>6.5</v>
      </c>
      <c r="G129" s="53">
        <v>6</v>
      </c>
      <c r="H129" s="53">
        <v>6</v>
      </c>
      <c r="I129" s="53">
        <v>6.5</v>
      </c>
      <c r="J129" s="53">
        <v>6.5</v>
      </c>
      <c r="K129" s="53">
        <v>6</v>
      </c>
      <c r="L129" s="54">
        <f>(SUM(E129:K129)-LARGE(E129:K129,1)-LARGE(E129:K129,2)-SMALL(E129:K129,1)-SMALL(E129:K129,2))</f>
        <v>19</v>
      </c>
      <c r="M129" s="55">
        <f>(SUM(E129:K129)-LARGE(E129:K129,1)-LARGE(E129:K129,2)-SMALL(E129:K129,1)-SMALL(E129:K129,2))*D129</f>
        <v>39.9</v>
      </c>
      <c r="N129" s="56">
        <f aca="true" t="shared" si="20" ref="N129:O139">N128</f>
        <v>356.29999999999995</v>
      </c>
      <c r="O129" s="56">
        <f t="shared" si="20"/>
        <v>173.45</v>
      </c>
      <c r="P129" s="57"/>
    </row>
    <row r="130" spans="1:16" ht="12.75" outlineLevel="1">
      <c r="A130" s="51">
        <f aca="true" t="shared" si="21" ref="A130:B139">A129</f>
        <v>11</v>
      </c>
      <c r="B130" s="51">
        <f t="shared" si="21"/>
        <v>1</v>
      </c>
      <c r="C130" s="43" t="str">
        <f>'[1]СТАРТ+'!E7</f>
        <v>103В</v>
      </c>
      <c r="D130" s="52">
        <v>1.6</v>
      </c>
      <c r="E130" s="53">
        <v>6</v>
      </c>
      <c r="F130" s="53">
        <v>6</v>
      </c>
      <c r="G130" s="53">
        <v>5.5</v>
      </c>
      <c r="H130" s="53">
        <v>6</v>
      </c>
      <c r="I130" s="53">
        <v>6.5</v>
      </c>
      <c r="J130" s="53">
        <v>5.5</v>
      </c>
      <c r="K130" s="53">
        <v>5.5</v>
      </c>
      <c r="L130" s="54">
        <f>(SUM(E130:K130)-LARGE(E130:K130,1)-LARGE(E130:K130,2)-SMALL(E130:K130,1)-SMALL(E130:K130,2))</f>
        <v>17.5</v>
      </c>
      <c r="M130" s="55">
        <f>(SUM(E130:K130)-LARGE(E130:K130,1)-LARGE(E130:K130,2)-SMALL(E130:K130,1)-SMALL(E130:K130,2))*D130</f>
        <v>28</v>
      </c>
      <c r="N130" s="56">
        <f t="shared" si="20"/>
        <v>356.29999999999995</v>
      </c>
      <c r="O130" s="56">
        <f t="shared" si="20"/>
        <v>173.45</v>
      </c>
      <c r="P130" s="57"/>
    </row>
    <row r="131" spans="1:16" ht="12.75" outlineLevel="1">
      <c r="A131" s="51">
        <f t="shared" si="21"/>
        <v>11</v>
      </c>
      <c r="B131" s="51">
        <f t="shared" si="21"/>
        <v>1</v>
      </c>
      <c r="C131" s="43" t="str">
        <f>'[1]СТАРТ+'!G7</f>
        <v>201В</v>
      </c>
      <c r="D131" s="52">
        <v>1.8</v>
      </c>
      <c r="E131" s="53">
        <v>6.5</v>
      </c>
      <c r="F131" s="53">
        <v>7</v>
      </c>
      <c r="G131" s="53">
        <v>6.5</v>
      </c>
      <c r="H131" s="53">
        <v>6</v>
      </c>
      <c r="I131" s="53">
        <v>7</v>
      </c>
      <c r="J131" s="53">
        <v>6.5</v>
      </c>
      <c r="K131" s="53">
        <v>6.5</v>
      </c>
      <c r="L131" s="54">
        <f>(SUM(E131:K131)-LARGE(E131:K131,1)-LARGE(E131:K131,2)-SMALL(E131:K131,1)-SMALL(E131:K131,2))</f>
        <v>19.5</v>
      </c>
      <c r="M131" s="55">
        <f>(SUM(E131:K131)-LARGE(E131:K131,1)-LARGE(E131:K131,2)-SMALL(E131:K131,1)-SMALL(E131:K131,2))*D131</f>
        <v>35.1</v>
      </c>
      <c r="N131" s="56">
        <f t="shared" si="20"/>
        <v>356.29999999999995</v>
      </c>
      <c r="O131" s="56">
        <f t="shared" si="20"/>
        <v>173.45</v>
      </c>
      <c r="P131" s="58"/>
    </row>
    <row r="132" spans="1:16" ht="12.75" outlineLevel="1">
      <c r="A132" s="51">
        <f t="shared" si="21"/>
        <v>11</v>
      </c>
      <c r="B132" s="51">
        <f t="shared" si="21"/>
        <v>1</v>
      </c>
      <c r="C132" s="43" t="str">
        <f>'[1]СТАРТ+'!I7</f>
        <v>301В</v>
      </c>
      <c r="D132" s="52">
        <v>1.9</v>
      </c>
      <c r="E132" s="59">
        <v>6.5</v>
      </c>
      <c r="F132" s="53">
        <v>7</v>
      </c>
      <c r="G132" s="53">
        <v>6.5</v>
      </c>
      <c r="H132" s="53">
        <v>7</v>
      </c>
      <c r="I132" s="53">
        <v>7</v>
      </c>
      <c r="J132" s="53">
        <v>6.5</v>
      </c>
      <c r="K132" s="53">
        <v>7</v>
      </c>
      <c r="L132" s="54">
        <f>(SUM(E132:K132)-LARGE(E132:K132,1)-LARGE(E132:K132,2)-SMALL(E132:K132,1)-SMALL(E132:K132,2))</f>
        <v>20.5</v>
      </c>
      <c r="M132" s="55">
        <f>(SUM(E132:K132)-LARGE(E132:K132,1)-LARGE(E132:K132,2)-SMALL(E132:K132,1)-SMALL(E132:K132,2))*D132</f>
        <v>38.949999999999996</v>
      </c>
      <c r="N132" s="56">
        <f t="shared" si="20"/>
        <v>356.29999999999995</v>
      </c>
      <c r="O132" s="56">
        <f t="shared" si="20"/>
        <v>173.45</v>
      </c>
      <c r="P132" s="58"/>
    </row>
    <row r="133" spans="1:16" ht="12.75" outlineLevel="1">
      <c r="A133" s="51">
        <f t="shared" si="21"/>
        <v>11</v>
      </c>
      <c r="B133" s="51">
        <f t="shared" si="21"/>
        <v>1</v>
      </c>
      <c r="C133" s="43" t="str">
        <f>'[1]СТАРТ+'!K7</f>
        <v>5132Д</v>
      </c>
      <c r="D133" s="52">
        <v>2.1</v>
      </c>
      <c r="E133" s="59">
        <v>4.5</v>
      </c>
      <c r="F133" s="53">
        <v>5.5</v>
      </c>
      <c r="G133" s="53">
        <v>4</v>
      </c>
      <c r="H133" s="53">
        <v>5.5</v>
      </c>
      <c r="I133" s="53">
        <v>5</v>
      </c>
      <c r="J133" s="53">
        <v>4.5</v>
      </c>
      <c r="K133" s="53">
        <v>5.5</v>
      </c>
      <c r="L133" s="54">
        <f>(SUM(E133:K133)-LARGE(E133:K133,1)-LARGE(E133:K133,2)-SMALL(E133:K133,1)-SMALL(E133:K133,2))</f>
        <v>15</v>
      </c>
      <c r="M133" s="55">
        <f>(SUM(E133:K133)-LARGE(E133:K133,1)-LARGE(E133:K133,2)-SMALL(E133:K133,1)-SMALL(E133:K133,2))*D133</f>
        <v>31.5</v>
      </c>
      <c r="N133" s="56">
        <f t="shared" si="20"/>
        <v>356.29999999999995</v>
      </c>
      <c r="O133" s="56">
        <f t="shared" si="20"/>
        <v>173.45</v>
      </c>
      <c r="P133" s="58"/>
    </row>
    <row r="134" spans="1:16" ht="15" outlineLevel="1">
      <c r="A134" s="51">
        <f t="shared" si="21"/>
        <v>11</v>
      </c>
      <c r="B134" s="51">
        <f t="shared" si="21"/>
        <v>1</v>
      </c>
      <c r="C134" s="60" t="s">
        <v>10</v>
      </c>
      <c r="D134" s="61">
        <v>9.5</v>
      </c>
      <c r="E134" s="62"/>
      <c r="F134" s="59"/>
      <c r="G134" s="59"/>
      <c r="H134" s="59"/>
      <c r="I134" s="59"/>
      <c r="J134" s="59"/>
      <c r="K134" s="59"/>
      <c r="L134" s="63" t="s">
        <v>11</v>
      </c>
      <c r="M134" s="64">
        <f>SUM(M129:M133)</f>
        <v>173.45</v>
      </c>
      <c r="N134" s="56">
        <f t="shared" si="20"/>
        <v>356.29999999999995</v>
      </c>
      <c r="O134" s="56">
        <f t="shared" si="20"/>
        <v>173.45</v>
      </c>
      <c r="P134" s="58"/>
    </row>
    <row r="135" spans="1:16" ht="12.75" outlineLevel="1">
      <c r="A135" s="51">
        <f t="shared" si="21"/>
        <v>11</v>
      </c>
      <c r="B135" s="51">
        <f t="shared" si="21"/>
        <v>1</v>
      </c>
      <c r="C135" s="65" t="str">
        <f>'[1]СТАРТ+'!C8</f>
        <v>405С</v>
      </c>
      <c r="D135" s="52">
        <v>2.7</v>
      </c>
      <c r="E135" s="59">
        <v>6</v>
      </c>
      <c r="F135" s="59">
        <v>6</v>
      </c>
      <c r="G135" s="59">
        <v>6.5</v>
      </c>
      <c r="H135" s="59">
        <v>6.5</v>
      </c>
      <c r="I135" s="59">
        <v>6.5</v>
      </c>
      <c r="J135" s="59">
        <v>6.5</v>
      </c>
      <c r="K135" s="59">
        <v>6.5</v>
      </c>
      <c r="L135" s="54">
        <f>(SUM(E135:K135)-LARGE(E135:K135,1)-LARGE(E135:K135,2)-SMALL(E135:K135,1)-SMALL(E135:K135,2))</f>
        <v>19.5</v>
      </c>
      <c r="M135" s="55">
        <f>(SUM(E135:K135)-LARGE(E135:K135,1)-LARGE(E135:K135,2)-SMALL(E135:K135,1)-SMALL(E135:K135,2))*D135</f>
        <v>52.650000000000006</v>
      </c>
      <c r="N135" s="56">
        <f t="shared" si="20"/>
        <v>356.29999999999995</v>
      </c>
      <c r="O135" s="56">
        <f t="shared" si="20"/>
        <v>173.45</v>
      </c>
      <c r="P135" s="58"/>
    </row>
    <row r="136" spans="1:16" ht="12.75" outlineLevel="1">
      <c r="A136" s="51">
        <f t="shared" si="21"/>
        <v>11</v>
      </c>
      <c r="B136" s="51">
        <f t="shared" si="21"/>
        <v>1</v>
      </c>
      <c r="C136" s="65" t="str">
        <f>'[1]СТАРТ+'!E8</f>
        <v>107С</v>
      </c>
      <c r="D136" s="52">
        <v>2.8</v>
      </c>
      <c r="E136" s="59">
        <v>5.5</v>
      </c>
      <c r="F136" s="59">
        <v>5.5</v>
      </c>
      <c r="G136" s="59">
        <v>4.5</v>
      </c>
      <c r="H136" s="59">
        <v>6</v>
      </c>
      <c r="I136" s="59">
        <v>5</v>
      </c>
      <c r="J136" s="59">
        <v>5.5</v>
      </c>
      <c r="K136" s="59">
        <v>6</v>
      </c>
      <c r="L136" s="54">
        <f>(SUM(E136:K136)-LARGE(E136:K136,1)-LARGE(E136:K136,2)-SMALL(E136:K136,1)-SMALL(E136:K136,2))</f>
        <v>16.5</v>
      </c>
      <c r="M136" s="55">
        <f>(SUM(E136:K136)-LARGE(E136:K136,1)-LARGE(E136:K136,2)-SMALL(E136:K136,1)-SMALL(E136:K136,2))*D136</f>
        <v>46.199999999999996</v>
      </c>
      <c r="N136" s="56">
        <f t="shared" si="20"/>
        <v>356.29999999999995</v>
      </c>
      <c r="O136" s="56">
        <f t="shared" si="20"/>
        <v>173.45</v>
      </c>
      <c r="P136" s="58"/>
    </row>
    <row r="137" spans="1:16" ht="12.75" outlineLevel="1">
      <c r="A137" s="51">
        <f t="shared" si="21"/>
        <v>11</v>
      </c>
      <c r="B137" s="51">
        <f t="shared" si="21"/>
        <v>1</v>
      </c>
      <c r="C137" s="65" t="str">
        <f>'[1]СТАРТ+'!G8</f>
        <v>205С</v>
      </c>
      <c r="D137" s="52">
        <v>2.8</v>
      </c>
      <c r="E137" s="59">
        <v>6.5</v>
      </c>
      <c r="F137" s="59">
        <v>6.5</v>
      </c>
      <c r="G137" s="59">
        <v>6.5</v>
      </c>
      <c r="H137" s="59">
        <v>6.5</v>
      </c>
      <c r="I137" s="59">
        <v>7</v>
      </c>
      <c r="J137" s="59">
        <v>6.5</v>
      </c>
      <c r="K137" s="59">
        <v>6.5</v>
      </c>
      <c r="L137" s="54">
        <f>(SUM(E137:K137)-LARGE(E137:K137,1)-LARGE(E137:K137,2)-SMALL(E137:K137,1)-SMALL(E137:K137,2))</f>
        <v>19.5</v>
      </c>
      <c r="M137" s="55">
        <f>(SUM(E137:K137)-LARGE(E137:K137,1)-LARGE(E137:K137,2)-SMALL(E137:K137,1)-SMALL(E137:K137,2))*D137</f>
        <v>54.599999999999994</v>
      </c>
      <c r="N137" s="56">
        <f t="shared" si="20"/>
        <v>356.29999999999995</v>
      </c>
      <c r="O137" s="56">
        <f t="shared" si="20"/>
        <v>173.45</v>
      </c>
      <c r="P137" s="58"/>
    </row>
    <row r="138" spans="1:16" ht="12.75" outlineLevel="1">
      <c r="A138" s="51">
        <f t="shared" si="21"/>
        <v>11</v>
      </c>
      <c r="B138" s="51">
        <f t="shared" si="21"/>
        <v>1</v>
      </c>
      <c r="C138" s="65" t="str">
        <f>'[1]СТАРТ+'!I8</f>
        <v>305С</v>
      </c>
      <c r="D138" s="52">
        <v>2.8</v>
      </c>
      <c r="E138" s="59">
        <v>4</v>
      </c>
      <c r="F138" s="59">
        <v>3.5</v>
      </c>
      <c r="G138" s="59">
        <v>3.5</v>
      </c>
      <c r="H138" s="59">
        <v>4</v>
      </c>
      <c r="I138" s="59">
        <v>3.5</v>
      </c>
      <c r="J138" s="59">
        <v>3.5</v>
      </c>
      <c r="K138" s="59">
        <v>3.5</v>
      </c>
      <c r="L138" s="54">
        <f>(SUM(E138:K138)-LARGE(E138:K138,1)-LARGE(E138:K138,2)-SMALL(E138:K138,1)-SMALL(E138:K138,2))</f>
        <v>10.5</v>
      </c>
      <c r="M138" s="55">
        <f>(SUM(E138:K138)-LARGE(E138:K138,1)-LARGE(E138:K138,2)-SMALL(E138:K138,1)-SMALL(E138:K138,2))*D138</f>
        <v>29.4</v>
      </c>
      <c r="N138" s="56">
        <f t="shared" si="20"/>
        <v>356.29999999999995</v>
      </c>
      <c r="O138" s="56">
        <f t="shared" si="20"/>
        <v>173.45</v>
      </c>
      <c r="P138" s="58"/>
    </row>
    <row r="139" spans="1:16" ht="15" outlineLevel="1">
      <c r="A139" s="51">
        <f t="shared" si="21"/>
        <v>11</v>
      </c>
      <c r="B139" s="51">
        <f t="shared" si="21"/>
        <v>1</v>
      </c>
      <c r="C139" s="66" t="s">
        <v>12</v>
      </c>
      <c r="D139" s="61">
        <v>11.1</v>
      </c>
      <c r="E139" s="67"/>
      <c r="F139" s="67"/>
      <c r="G139" s="67"/>
      <c r="H139" s="68"/>
      <c r="I139" s="59"/>
      <c r="J139" s="59"/>
      <c r="K139" s="59"/>
      <c r="L139" s="63" t="s">
        <v>13</v>
      </c>
      <c r="M139" s="69">
        <f>SUM(M135:M138)</f>
        <v>182.85</v>
      </c>
      <c r="N139" s="56">
        <f t="shared" si="20"/>
        <v>356.29999999999995</v>
      </c>
      <c r="O139" s="56">
        <f t="shared" si="20"/>
        <v>173.45</v>
      </c>
      <c r="P139" s="58"/>
    </row>
    <row r="140" spans="1:16" s="50" customFormat="1" ht="15">
      <c r="A140" s="43">
        <v>12</v>
      </c>
      <c r="B140" s="44">
        <f>'[1]СТАРТ+'!B138</f>
        <v>12</v>
      </c>
      <c r="C140" s="45" t="str">
        <f>'[1]СТАРТ+'!C138</f>
        <v>ТЮНЯЕВ ДАНИЛА</v>
      </c>
      <c r="D140" s="46"/>
      <c r="E140" s="45"/>
      <c r="F140" s="45"/>
      <c r="G140" s="45">
        <f>'[1]СТАРТ+'!F138</f>
        <v>1999</v>
      </c>
      <c r="H140" s="45" t="str">
        <f>'[1]СТАРТ+'!G138</f>
        <v>КМС</v>
      </c>
      <c r="I140" s="45" t="str">
        <f>'[1]СТАРТ+'!H138</f>
        <v>САРАТОВ СДЮСШОР 11</v>
      </c>
      <c r="J140" s="45"/>
      <c r="K140" s="45"/>
      <c r="L140" s="47"/>
      <c r="M140" s="43"/>
      <c r="N140" s="48">
        <f>SUM(M146+M147+M148+M149+M150)</f>
        <v>345.34999999999997</v>
      </c>
      <c r="O140" s="48">
        <f>M146</f>
        <v>182.90000000000003</v>
      </c>
      <c r="P140" s="71" t="str">
        <f>'[1]СТАРТ+'!M138</f>
        <v>СТОЛБОВ А.Н., АБРОСИМОВА Л.В.</v>
      </c>
    </row>
    <row r="141" spans="1:16" ht="12.75" outlineLevel="1">
      <c r="A141" s="51">
        <f>A140</f>
        <v>12</v>
      </c>
      <c r="B141" s="51">
        <f>B140</f>
        <v>12</v>
      </c>
      <c r="C141" s="43" t="str">
        <f>'[1]СТАРТ+'!C139</f>
        <v>103В</v>
      </c>
      <c r="D141" s="52">
        <v>1.6</v>
      </c>
      <c r="E141" s="53">
        <v>7.5</v>
      </c>
      <c r="F141" s="53">
        <v>7</v>
      </c>
      <c r="G141" s="53">
        <v>6.5</v>
      </c>
      <c r="H141" s="53">
        <v>7</v>
      </c>
      <c r="I141" s="53">
        <v>6.5</v>
      </c>
      <c r="J141" s="53">
        <v>7</v>
      </c>
      <c r="K141" s="53">
        <v>6.5</v>
      </c>
      <c r="L141" s="54">
        <f>(SUM(E141:K141)-LARGE(E141:K141,1)-LARGE(E141:K141,2)-SMALL(E141:K141,1)-SMALL(E141:K141,2))</f>
        <v>20.5</v>
      </c>
      <c r="M141" s="55">
        <f>(SUM(E141:K141)-LARGE(E141:K141,1)-LARGE(E141:K141,2)-SMALL(E141:K141,1)-SMALL(E141:K141,2))*D141</f>
        <v>32.800000000000004</v>
      </c>
      <c r="N141" s="56">
        <f aca="true" t="shared" si="22" ref="N141:O151">N140</f>
        <v>345.34999999999997</v>
      </c>
      <c r="O141" s="56">
        <f t="shared" si="22"/>
        <v>182.90000000000003</v>
      </c>
      <c r="P141" s="57"/>
    </row>
    <row r="142" spans="1:16" ht="12.75" outlineLevel="1">
      <c r="A142" s="51">
        <f aca="true" t="shared" si="23" ref="A142:B151">A141</f>
        <v>12</v>
      </c>
      <c r="B142" s="51">
        <f t="shared" si="23"/>
        <v>12</v>
      </c>
      <c r="C142" s="43" t="str">
        <f>'[1]СТАРТ+'!E139</f>
        <v>403В</v>
      </c>
      <c r="D142" s="52">
        <v>2.1</v>
      </c>
      <c r="E142" s="53">
        <v>8</v>
      </c>
      <c r="F142" s="53">
        <v>7.5</v>
      </c>
      <c r="G142" s="53">
        <v>6.5</v>
      </c>
      <c r="H142" s="53">
        <v>7.5</v>
      </c>
      <c r="I142" s="53">
        <v>7</v>
      </c>
      <c r="J142" s="53">
        <v>7.5</v>
      </c>
      <c r="K142" s="53">
        <v>7.5</v>
      </c>
      <c r="L142" s="54">
        <f>(SUM(E142:K142)-LARGE(E142:K142,1)-LARGE(E142:K142,2)-SMALL(E142:K142,1)-SMALL(E142:K142,2))</f>
        <v>22.5</v>
      </c>
      <c r="M142" s="55">
        <f>(SUM(E142:K142)-LARGE(E142:K142,1)-LARGE(E142:K142,2)-SMALL(E142:K142,1)-SMALL(E142:K142,2))*D142</f>
        <v>47.25</v>
      </c>
      <c r="N142" s="56">
        <f t="shared" si="22"/>
        <v>345.34999999999997</v>
      </c>
      <c r="O142" s="56">
        <f t="shared" si="22"/>
        <v>182.90000000000003</v>
      </c>
      <c r="P142" s="57"/>
    </row>
    <row r="143" spans="1:16" ht="12.75" outlineLevel="1">
      <c r="A143" s="51">
        <f t="shared" si="23"/>
        <v>12</v>
      </c>
      <c r="B143" s="51">
        <f t="shared" si="23"/>
        <v>12</v>
      </c>
      <c r="C143" s="43" t="str">
        <f>'[1]СТАРТ+'!G139</f>
        <v>201В</v>
      </c>
      <c r="D143" s="52">
        <v>1.8</v>
      </c>
      <c r="E143" s="53">
        <v>7</v>
      </c>
      <c r="F143" s="53">
        <v>7.5</v>
      </c>
      <c r="G143" s="53">
        <v>6.5</v>
      </c>
      <c r="H143" s="53">
        <v>6.5</v>
      </c>
      <c r="I143" s="53">
        <v>7</v>
      </c>
      <c r="J143" s="53">
        <v>7</v>
      </c>
      <c r="K143" s="53">
        <v>7</v>
      </c>
      <c r="L143" s="54">
        <f>(SUM(E143:K143)-LARGE(E143:K143,1)-LARGE(E143:K143,2)-SMALL(E143:K143,1)-SMALL(E143:K143,2))</f>
        <v>21</v>
      </c>
      <c r="M143" s="55">
        <f>(SUM(E143:K143)-LARGE(E143:K143,1)-LARGE(E143:K143,2)-SMALL(E143:K143,1)-SMALL(E143:K143,2))*D143</f>
        <v>37.800000000000004</v>
      </c>
      <c r="N143" s="56">
        <f t="shared" si="22"/>
        <v>345.34999999999997</v>
      </c>
      <c r="O143" s="56">
        <f t="shared" si="22"/>
        <v>182.90000000000003</v>
      </c>
      <c r="P143" s="58"/>
    </row>
    <row r="144" spans="1:16" ht="12.75" outlineLevel="1">
      <c r="A144" s="51">
        <f t="shared" si="23"/>
        <v>12</v>
      </c>
      <c r="B144" s="51">
        <f t="shared" si="23"/>
        <v>12</v>
      </c>
      <c r="C144" s="43" t="str">
        <f>'[1]СТАРТ+'!I139</f>
        <v>301В</v>
      </c>
      <c r="D144" s="52">
        <v>1.9</v>
      </c>
      <c r="E144" s="59">
        <v>5</v>
      </c>
      <c r="F144" s="53">
        <v>6</v>
      </c>
      <c r="G144" s="53">
        <v>6</v>
      </c>
      <c r="H144" s="53">
        <v>5</v>
      </c>
      <c r="I144" s="53">
        <v>5.5</v>
      </c>
      <c r="J144" s="53">
        <v>5</v>
      </c>
      <c r="K144" s="53">
        <v>5.5</v>
      </c>
      <c r="L144" s="54">
        <f>(SUM(E144:K144)-LARGE(E144:K144,1)-LARGE(E144:K144,2)-SMALL(E144:K144,1)-SMALL(E144:K144,2))</f>
        <v>16</v>
      </c>
      <c r="M144" s="55">
        <f>(SUM(E144:K144)-LARGE(E144:K144,1)-LARGE(E144:K144,2)-SMALL(E144:K144,1)-SMALL(E144:K144,2))*D144</f>
        <v>30.4</v>
      </c>
      <c r="N144" s="56">
        <f t="shared" si="22"/>
        <v>345.34999999999997</v>
      </c>
      <c r="O144" s="56">
        <f t="shared" si="22"/>
        <v>182.90000000000003</v>
      </c>
      <c r="P144" s="58"/>
    </row>
    <row r="145" spans="1:16" ht="12.75" outlineLevel="1">
      <c r="A145" s="51">
        <f t="shared" si="23"/>
        <v>12</v>
      </c>
      <c r="B145" s="51">
        <f t="shared" si="23"/>
        <v>12</v>
      </c>
      <c r="C145" s="43" t="str">
        <f>'[1]СТАРТ+'!K139</f>
        <v>5132Д</v>
      </c>
      <c r="D145" s="52">
        <v>2.1</v>
      </c>
      <c r="E145" s="59">
        <v>5.5</v>
      </c>
      <c r="F145" s="53">
        <v>6</v>
      </c>
      <c r="G145" s="53">
        <v>5.5</v>
      </c>
      <c r="H145" s="53">
        <v>5.5</v>
      </c>
      <c r="I145" s="53">
        <v>5.5</v>
      </c>
      <c r="J145" s="53">
        <v>6</v>
      </c>
      <c r="K145" s="53">
        <v>5.5</v>
      </c>
      <c r="L145" s="54">
        <f>(SUM(E145:K145)-LARGE(E145:K145,1)-LARGE(E145:K145,2)-SMALL(E145:K145,1)-SMALL(E145:K145,2))</f>
        <v>16.5</v>
      </c>
      <c r="M145" s="55">
        <f>(SUM(E145:K145)-LARGE(E145:K145,1)-LARGE(E145:K145,2)-SMALL(E145:K145,1)-SMALL(E145:K145,2))*D145</f>
        <v>34.65</v>
      </c>
      <c r="N145" s="56">
        <f t="shared" si="22"/>
        <v>345.34999999999997</v>
      </c>
      <c r="O145" s="56">
        <f t="shared" si="22"/>
        <v>182.90000000000003</v>
      </c>
      <c r="P145" s="58"/>
    </row>
    <row r="146" spans="1:16" ht="15" outlineLevel="1">
      <c r="A146" s="51">
        <f t="shared" si="23"/>
        <v>12</v>
      </c>
      <c r="B146" s="51">
        <f t="shared" si="23"/>
        <v>12</v>
      </c>
      <c r="C146" s="60" t="s">
        <v>10</v>
      </c>
      <c r="D146" s="61">
        <v>9.5</v>
      </c>
      <c r="E146" s="62"/>
      <c r="F146" s="59"/>
      <c r="G146" s="59"/>
      <c r="H146" s="59"/>
      <c r="I146" s="59"/>
      <c r="J146" s="59"/>
      <c r="K146" s="59"/>
      <c r="L146" s="63" t="s">
        <v>11</v>
      </c>
      <c r="M146" s="64">
        <f>SUM(M141:M145)</f>
        <v>182.90000000000003</v>
      </c>
      <c r="N146" s="56">
        <f t="shared" si="22"/>
        <v>345.34999999999997</v>
      </c>
      <c r="O146" s="56">
        <f t="shared" si="22"/>
        <v>182.90000000000003</v>
      </c>
      <c r="P146" s="58"/>
    </row>
    <row r="147" spans="1:16" ht="12.75" outlineLevel="1">
      <c r="A147" s="51">
        <f t="shared" si="23"/>
        <v>12</v>
      </c>
      <c r="B147" s="51">
        <f t="shared" si="23"/>
        <v>12</v>
      </c>
      <c r="C147" s="65" t="str">
        <f>'[1]СТАРТ+'!C140</f>
        <v>405С</v>
      </c>
      <c r="D147" s="52">
        <v>2.7</v>
      </c>
      <c r="E147" s="59">
        <v>4</v>
      </c>
      <c r="F147" s="59">
        <v>4.5</v>
      </c>
      <c r="G147" s="59">
        <v>4.5</v>
      </c>
      <c r="H147" s="59">
        <v>4.5</v>
      </c>
      <c r="I147" s="59">
        <v>4.5</v>
      </c>
      <c r="J147" s="59">
        <v>4</v>
      </c>
      <c r="K147" s="59">
        <v>4.5</v>
      </c>
      <c r="L147" s="54">
        <f>(SUM(E147:K147)-LARGE(E147:K147,1)-LARGE(E147:K147,2)-SMALL(E147:K147,1)-SMALL(E147:K147,2))</f>
        <v>13.5</v>
      </c>
      <c r="M147" s="55">
        <f>(SUM(E147:K147)-LARGE(E147:K147,1)-LARGE(E147:K147,2)-SMALL(E147:K147,1)-SMALL(E147:K147,2))*D147</f>
        <v>36.45</v>
      </c>
      <c r="N147" s="56">
        <f t="shared" si="22"/>
        <v>345.34999999999997</v>
      </c>
      <c r="O147" s="56">
        <f t="shared" si="22"/>
        <v>182.90000000000003</v>
      </c>
      <c r="P147" s="58"/>
    </row>
    <row r="148" spans="1:16" ht="12.75" outlineLevel="1">
      <c r="A148" s="51">
        <f t="shared" si="23"/>
        <v>12</v>
      </c>
      <c r="B148" s="51">
        <f t="shared" si="23"/>
        <v>12</v>
      </c>
      <c r="C148" s="65" t="str">
        <f>'[1]СТАРТ+'!E140</f>
        <v>107С</v>
      </c>
      <c r="D148" s="52">
        <v>2.8</v>
      </c>
      <c r="E148" s="59">
        <v>6</v>
      </c>
      <c r="F148" s="59">
        <v>5</v>
      </c>
      <c r="G148" s="59">
        <v>5.5</v>
      </c>
      <c r="H148" s="59">
        <v>6</v>
      </c>
      <c r="I148" s="59">
        <v>5.5</v>
      </c>
      <c r="J148" s="59">
        <v>5</v>
      </c>
      <c r="K148" s="59">
        <v>5.5</v>
      </c>
      <c r="L148" s="54">
        <f>(SUM(E148:K148)-LARGE(E148:K148,1)-LARGE(E148:K148,2)-SMALL(E148:K148,1)-SMALL(E148:K148,2))</f>
        <v>16.5</v>
      </c>
      <c r="M148" s="55">
        <f>(SUM(E148:K148)-LARGE(E148:K148,1)-LARGE(E148:K148,2)-SMALL(E148:K148,1)-SMALL(E148:K148,2))*D148</f>
        <v>46.199999999999996</v>
      </c>
      <c r="N148" s="56">
        <f t="shared" si="22"/>
        <v>345.34999999999997</v>
      </c>
      <c r="O148" s="56">
        <f t="shared" si="22"/>
        <v>182.90000000000003</v>
      </c>
      <c r="P148" s="58"/>
    </row>
    <row r="149" spans="1:16" ht="12.75" outlineLevel="1">
      <c r="A149" s="51">
        <f t="shared" si="23"/>
        <v>12</v>
      </c>
      <c r="B149" s="51">
        <f t="shared" si="23"/>
        <v>12</v>
      </c>
      <c r="C149" s="65" t="str">
        <f>'[1]СТАРТ+'!G140</f>
        <v>205С</v>
      </c>
      <c r="D149" s="52">
        <v>2.8</v>
      </c>
      <c r="E149" s="59">
        <v>3.5</v>
      </c>
      <c r="F149" s="59">
        <v>4</v>
      </c>
      <c r="G149" s="59">
        <v>3.5</v>
      </c>
      <c r="H149" s="59">
        <v>3.5</v>
      </c>
      <c r="I149" s="59">
        <v>3.5</v>
      </c>
      <c r="J149" s="59">
        <v>4</v>
      </c>
      <c r="K149" s="59">
        <v>3.5</v>
      </c>
      <c r="L149" s="54">
        <f>(SUM(E149:K149)-LARGE(E149:K149,1)-LARGE(E149:K149,2)-SMALL(E149:K149,1)-SMALL(E149:K149,2))</f>
        <v>10.5</v>
      </c>
      <c r="M149" s="55">
        <f>(SUM(E149:K149)-LARGE(E149:K149,1)-LARGE(E149:K149,2)-SMALL(E149:K149,1)-SMALL(E149:K149,2))*D149</f>
        <v>29.4</v>
      </c>
      <c r="N149" s="56">
        <f t="shared" si="22"/>
        <v>345.34999999999997</v>
      </c>
      <c r="O149" s="56">
        <f t="shared" si="22"/>
        <v>182.90000000000003</v>
      </c>
      <c r="P149" s="58"/>
    </row>
    <row r="150" spans="1:16" ht="12.75" outlineLevel="1">
      <c r="A150" s="51">
        <f t="shared" si="23"/>
        <v>12</v>
      </c>
      <c r="B150" s="51">
        <f t="shared" si="23"/>
        <v>12</v>
      </c>
      <c r="C150" s="65" t="str">
        <f>'[1]СТАРТ+'!I140</f>
        <v>5235Д</v>
      </c>
      <c r="D150" s="52">
        <v>2.8</v>
      </c>
      <c r="E150" s="59">
        <v>6.5</v>
      </c>
      <c r="F150" s="59">
        <v>6</v>
      </c>
      <c r="G150" s="59">
        <v>6.5</v>
      </c>
      <c r="H150" s="59">
        <v>6</v>
      </c>
      <c r="I150" s="59">
        <v>6</v>
      </c>
      <c r="J150" s="59">
        <v>6</v>
      </c>
      <c r="K150" s="59">
        <v>5.5</v>
      </c>
      <c r="L150" s="54">
        <f>(SUM(E150:K150)-LARGE(E150:K150,1)-LARGE(E150:K150,2)-SMALL(E150:K150,1)-SMALL(E150:K150,2))</f>
        <v>18</v>
      </c>
      <c r="M150" s="55">
        <f>(SUM(E150:K150)-LARGE(E150:K150,1)-LARGE(E150:K150,2)-SMALL(E150:K150,1)-SMALL(E150:K150,2))*D150</f>
        <v>50.4</v>
      </c>
      <c r="N150" s="56">
        <f t="shared" si="22"/>
        <v>345.34999999999997</v>
      </c>
      <c r="O150" s="56">
        <f t="shared" si="22"/>
        <v>182.90000000000003</v>
      </c>
      <c r="P150" s="58"/>
    </row>
    <row r="151" spans="1:16" ht="15" outlineLevel="1">
      <c r="A151" s="51">
        <f t="shared" si="23"/>
        <v>12</v>
      </c>
      <c r="B151" s="51">
        <f t="shared" si="23"/>
        <v>12</v>
      </c>
      <c r="C151" s="66" t="s">
        <v>12</v>
      </c>
      <c r="D151" s="61">
        <v>11.1</v>
      </c>
      <c r="E151" s="67"/>
      <c r="F151" s="67"/>
      <c r="G151" s="67"/>
      <c r="H151" s="68"/>
      <c r="I151" s="59"/>
      <c r="J151" s="59"/>
      <c r="K151" s="59"/>
      <c r="L151" s="63" t="s">
        <v>13</v>
      </c>
      <c r="M151" s="69">
        <f>SUM(M147:M150)</f>
        <v>162.45000000000002</v>
      </c>
      <c r="N151" s="56">
        <f t="shared" si="22"/>
        <v>345.34999999999997</v>
      </c>
      <c r="O151" s="56">
        <f t="shared" si="22"/>
        <v>182.90000000000003</v>
      </c>
      <c r="P151" s="58"/>
    </row>
    <row r="152" spans="1:16" s="50" customFormat="1" ht="15">
      <c r="A152" s="43">
        <v>13</v>
      </c>
      <c r="B152" s="44">
        <f>'[1]СТАРТ+'!B126</f>
        <v>11</v>
      </c>
      <c r="C152" s="45" t="str">
        <f>'[1]СТАРТ+'!C126</f>
        <v>ПОЛЯКОВ ГЕОРГИЙ</v>
      </c>
      <c r="D152" s="46"/>
      <c r="E152" s="45"/>
      <c r="F152" s="45"/>
      <c r="G152" s="45">
        <f>'[1]СТАРТ+'!F126</f>
        <v>2000</v>
      </c>
      <c r="H152" s="45" t="str">
        <f>'[1]СТАРТ+'!G126</f>
        <v>КМС</v>
      </c>
      <c r="I152" s="45" t="str">
        <f>'[1]СТАРТ+'!H126</f>
        <v>МОСКВА-2, МГФСО УОР 3</v>
      </c>
      <c r="J152" s="45"/>
      <c r="K152" s="45"/>
      <c r="L152" s="47"/>
      <c r="M152" s="43"/>
      <c r="N152" s="48">
        <f>SUM(M158+M159+M160+M161+M162)</f>
        <v>337.95</v>
      </c>
      <c r="O152" s="48">
        <f>M158</f>
        <v>169.35</v>
      </c>
      <c r="P152" s="71" t="str">
        <f>'[1]СТАРТ+'!M126</f>
        <v>КИЩЕНКО Г.И., ЛЮЛЮКИН А.А.</v>
      </c>
    </row>
    <row r="153" spans="1:16" ht="12.75" outlineLevel="1">
      <c r="A153" s="51">
        <f>A152</f>
        <v>13</v>
      </c>
      <c r="B153" s="51">
        <f>B152</f>
        <v>11</v>
      </c>
      <c r="C153" s="43" t="str">
        <f>'[1]СТАРТ+'!C127</f>
        <v>103В</v>
      </c>
      <c r="D153" s="52">
        <v>1.6</v>
      </c>
      <c r="E153" s="53">
        <v>6</v>
      </c>
      <c r="F153" s="53">
        <v>6.5</v>
      </c>
      <c r="G153" s="53">
        <v>6</v>
      </c>
      <c r="H153" s="53">
        <v>6</v>
      </c>
      <c r="I153" s="53">
        <v>6.5</v>
      </c>
      <c r="J153" s="53">
        <v>6</v>
      </c>
      <c r="K153" s="53">
        <v>6</v>
      </c>
      <c r="L153" s="54">
        <f>(SUM(E153:K153)-LARGE(E153:K153,1)-LARGE(E153:K153,2)-SMALL(E153:K153,1)-SMALL(E153:K153,2))</f>
        <v>18</v>
      </c>
      <c r="M153" s="55">
        <f>(SUM(E153:K153)-LARGE(E153:K153,1)-LARGE(E153:K153,2)-SMALL(E153:K153,1)-SMALL(E153:K153,2))*D153</f>
        <v>28.8</v>
      </c>
      <c r="N153" s="56">
        <f aca="true" t="shared" si="24" ref="N153:O163">N152</f>
        <v>337.95</v>
      </c>
      <c r="O153" s="56">
        <f t="shared" si="24"/>
        <v>169.35</v>
      </c>
      <c r="P153" s="57"/>
    </row>
    <row r="154" spans="1:16" ht="12.75" outlineLevel="1">
      <c r="A154" s="51">
        <f aca="true" t="shared" si="25" ref="A154:B163">A153</f>
        <v>13</v>
      </c>
      <c r="B154" s="51">
        <f t="shared" si="25"/>
        <v>11</v>
      </c>
      <c r="C154" s="43" t="str">
        <f>'[1]СТАРТ+'!E127</f>
        <v>201В</v>
      </c>
      <c r="D154" s="52">
        <v>1.8</v>
      </c>
      <c r="E154" s="53">
        <v>6.5</v>
      </c>
      <c r="F154" s="53">
        <v>7</v>
      </c>
      <c r="G154" s="53">
        <v>7</v>
      </c>
      <c r="H154" s="53">
        <v>7</v>
      </c>
      <c r="I154" s="53">
        <v>6.5</v>
      </c>
      <c r="J154" s="53">
        <v>6.5</v>
      </c>
      <c r="K154" s="53">
        <v>6.5</v>
      </c>
      <c r="L154" s="54">
        <f>(SUM(E154:K154)-LARGE(E154:K154,1)-LARGE(E154:K154,2)-SMALL(E154:K154,1)-SMALL(E154:K154,2))</f>
        <v>20</v>
      </c>
      <c r="M154" s="55">
        <f>(SUM(E154:K154)-LARGE(E154:K154,1)-LARGE(E154:K154,2)-SMALL(E154:K154,1)-SMALL(E154:K154,2))*D154</f>
        <v>36</v>
      </c>
      <c r="N154" s="56">
        <f t="shared" si="24"/>
        <v>337.95</v>
      </c>
      <c r="O154" s="56">
        <f t="shared" si="24"/>
        <v>169.35</v>
      </c>
      <c r="P154" s="57"/>
    </row>
    <row r="155" spans="1:16" ht="12.75" outlineLevel="1">
      <c r="A155" s="51">
        <f t="shared" si="25"/>
        <v>13</v>
      </c>
      <c r="B155" s="51">
        <f t="shared" si="25"/>
        <v>11</v>
      </c>
      <c r="C155" s="43" t="str">
        <f>'[1]СТАРТ+'!G127</f>
        <v>301В</v>
      </c>
      <c r="D155" s="52">
        <v>1.9</v>
      </c>
      <c r="E155" s="53">
        <v>6</v>
      </c>
      <c r="F155" s="53">
        <v>6</v>
      </c>
      <c r="G155" s="53">
        <v>6</v>
      </c>
      <c r="H155" s="53">
        <v>6</v>
      </c>
      <c r="I155" s="53">
        <v>6</v>
      </c>
      <c r="J155" s="53">
        <v>5.5</v>
      </c>
      <c r="K155" s="53">
        <v>6</v>
      </c>
      <c r="L155" s="54">
        <f>(SUM(E155:K155)-LARGE(E155:K155,1)-LARGE(E155:K155,2)-SMALL(E155:K155,1)-SMALL(E155:K155,2))</f>
        <v>18</v>
      </c>
      <c r="M155" s="55">
        <f>(SUM(E155:K155)-LARGE(E155:K155,1)-LARGE(E155:K155,2)-SMALL(E155:K155,1)-SMALL(E155:K155,2))*D155</f>
        <v>34.199999999999996</v>
      </c>
      <c r="N155" s="56">
        <f t="shared" si="24"/>
        <v>337.95</v>
      </c>
      <c r="O155" s="56">
        <f t="shared" si="24"/>
        <v>169.35</v>
      </c>
      <c r="P155" s="58"/>
    </row>
    <row r="156" spans="1:16" ht="12.75" outlineLevel="1">
      <c r="A156" s="51">
        <f t="shared" si="25"/>
        <v>13</v>
      </c>
      <c r="B156" s="51">
        <f t="shared" si="25"/>
        <v>11</v>
      </c>
      <c r="C156" s="43" t="str">
        <f>'[1]СТАРТ+'!I127</f>
        <v>403В</v>
      </c>
      <c r="D156" s="52">
        <v>2.1</v>
      </c>
      <c r="E156" s="59">
        <v>5.5</v>
      </c>
      <c r="F156" s="53">
        <v>6</v>
      </c>
      <c r="G156" s="53">
        <v>5.5</v>
      </c>
      <c r="H156" s="53">
        <v>6</v>
      </c>
      <c r="I156" s="53">
        <v>6</v>
      </c>
      <c r="J156" s="53">
        <v>6</v>
      </c>
      <c r="K156" s="53">
        <v>5.5</v>
      </c>
      <c r="L156" s="54">
        <f>(SUM(E156:K156)-LARGE(E156:K156,1)-LARGE(E156:K156,2)-SMALL(E156:K156,1)-SMALL(E156:K156,2))</f>
        <v>17.5</v>
      </c>
      <c r="M156" s="55">
        <f>(SUM(E156:K156)-LARGE(E156:K156,1)-LARGE(E156:K156,2)-SMALL(E156:K156,1)-SMALL(E156:K156,2))*D156</f>
        <v>36.75</v>
      </c>
      <c r="N156" s="56">
        <f t="shared" si="24"/>
        <v>337.95</v>
      </c>
      <c r="O156" s="56">
        <f t="shared" si="24"/>
        <v>169.35</v>
      </c>
      <c r="P156" s="58"/>
    </row>
    <row r="157" spans="1:16" ht="12.75" outlineLevel="1">
      <c r="A157" s="51">
        <f t="shared" si="25"/>
        <v>13</v>
      </c>
      <c r="B157" s="51">
        <f t="shared" si="25"/>
        <v>11</v>
      </c>
      <c r="C157" s="43" t="str">
        <f>'[1]СТАРТ+'!K127</f>
        <v>5132Д</v>
      </c>
      <c r="D157" s="52">
        <v>2.1</v>
      </c>
      <c r="E157" s="59">
        <v>5</v>
      </c>
      <c r="F157" s="53">
        <v>5.5</v>
      </c>
      <c r="G157" s="53">
        <v>5.5</v>
      </c>
      <c r="H157" s="53">
        <v>5.5</v>
      </c>
      <c r="I157" s="53">
        <v>5</v>
      </c>
      <c r="J157" s="53">
        <v>5.5</v>
      </c>
      <c r="K157" s="53">
        <v>5</v>
      </c>
      <c r="L157" s="54">
        <f>(SUM(E157:K157)-LARGE(E157:K157,1)-LARGE(E157:K157,2)-SMALL(E157:K157,1)-SMALL(E157:K157,2))</f>
        <v>16</v>
      </c>
      <c r="M157" s="55">
        <f>(SUM(E157:K157)-LARGE(E157:K157,1)-LARGE(E157:K157,2)-SMALL(E157:K157,1)-SMALL(E157:K157,2))*D157</f>
        <v>33.6</v>
      </c>
      <c r="N157" s="56">
        <f t="shared" si="24"/>
        <v>337.95</v>
      </c>
      <c r="O157" s="56">
        <f t="shared" si="24"/>
        <v>169.35</v>
      </c>
      <c r="P157" s="58"/>
    </row>
    <row r="158" spans="1:16" ht="15" outlineLevel="1">
      <c r="A158" s="51">
        <f t="shared" si="25"/>
        <v>13</v>
      </c>
      <c r="B158" s="51">
        <f t="shared" si="25"/>
        <v>11</v>
      </c>
      <c r="C158" s="60" t="s">
        <v>10</v>
      </c>
      <c r="D158" s="61">
        <v>9.5</v>
      </c>
      <c r="E158" s="62"/>
      <c r="F158" s="59"/>
      <c r="G158" s="59"/>
      <c r="H158" s="59"/>
      <c r="I158" s="59"/>
      <c r="J158" s="59"/>
      <c r="K158" s="59"/>
      <c r="L158" s="63" t="s">
        <v>11</v>
      </c>
      <c r="M158" s="64">
        <f>SUM(M153:M157)</f>
        <v>169.35</v>
      </c>
      <c r="N158" s="56">
        <f t="shared" si="24"/>
        <v>337.95</v>
      </c>
      <c r="O158" s="56">
        <f t="shared" si="24"/>
        <v>169.35</v>
      </c>
      <c r="P158" s="58"/>
    </row>
    <row r="159" spans="1:16" ht="12.75" outlineLevel="1">
      <c r="A159" s="51">
        <f t="shared" si="25"/>
        <v>13</v>
      </c>
      <c r="B159" s="51">
        <f t="shared" si="25"/>
        <v>11</v>
      </c>
      <c r="C159" s="65" t="str">
        <f>'[1]СТАРТ+'!C128</f>
        <v>405С</v>
      </c>
      <c r="D159" s="52">
        <v>2.7</v>
      </c>
      <c r="E159" s="59">
        <v>5.5</v>
      </c>
      <c r="F159" s="59">
        <v>5.5</v>
      </c>
      <c r="G159" s="59">
        <v>5.5</v>
      </c>
      <c r="H159" s="59">
        <v>6</v>
      </c>
      <c r="I159" s="59">
        <v>6.5</v>
      </c>
      <c r="J159" s="59">
        <v>6</v>
      </c>
      <c r="K159" s="59">
        <v>5.5</v>
      </c>
      <c r="L159" s="54">
        <f>(SUM(E159:K159)-LARGE(E159:K159,1)-LARGE(E159:K159,2)-SMALL(E159:K159,1)-SMALL(E159:K159,2))</f>
        <v>17</v>
      </c>
      <c r="M159" s="55">
        <f>(SUM(E159:K159)-LARGE(E159:K159,1)-LARGE(E159:K159,2)-SMALL(E159:K159,1)-SMALL(E159:K159,2))*D159</f>
        <v>45.900000000000006</v>
      </c>
      <c r="N159" s="56">
        <f t="shared" si="24"/>
        <v>337.95</v>
      </c>
      <c r="O159" s="56">
        <f t="shared" si="24"/>
        <v>169.35</v>
      </c>
      <c r="P159" s="58"/>
    </row>
    <row r="160" spans="1:16" ht="12.75" outlineLevel="1">
      <c r="A160" s="51">
        <f t="shared" si="25"/>
        <v>13</v>
      </c>
      <c r="B160" s="51">
        <f t="shared" si="25"/>
        <v>11</v>
      </c>
      <c r="C160" s="65" t="str">
        <f>'[1]СТАРТ+'!E128</f>
        <v>105В</v>
      </c>
      <c r="D160" s="52">
        <v>2.4</v>
      </c>
      <c r="E160" s="59">
        <v>6</v>
      </c>
      <c r="F160" s="59">
        <v>6</v>
      </c>
      <c r="G160" s="59">
        <v>6</v>
      </c>
      <c r="H160" s="59">
        <v>6.5</v>
      </c>
      <c r="I160" s="59">
        <v>7</v>
      </c>
      <c r="J160" s="59">
        <v>6</v>
      </c>
      <c r="K160" s="59">
        <v>6</v>
      </c>
      <c r="L160" s="54">
        <f>(SUM(E160:K160)-LARGE(E160:K160,1)-LARGE(E160:K160,2)-SMALL(E160:K160,1)-SMALL(E160:K160,2))</f>
        <v>18</v>
      </c>
      <c r="M160" s="55">
        <f>(SUM(E160:K160)-LARGE(E160:K160,1)-LARGE(E160:K160,2)-SMALL(E160:K160,1)-SMALL(E160:K160,2))*D160</f>
        <v>43.199999999999996</v>
      </c>
      <c r="N160" s="56">
        <f t="shared" si="24"/>
        <v>337.95</v>
      </c>
      <c r="O160" s="56">
        <f t="shared" si="24"/>
        <v>169.35</v>
      </c>
      <c r="P160" s="58"/>
    </row>
    <row r="161" spans="1:16" ht="12.75" outlineLevel="1">
      <c r="A161" s="51">
        <f t="shared" si="25"/>
        <v>13</v>
      </c>
      <c r="B161" s="51">
        <f t="shared" si="25"/>
        <v>11</v>
      </c>
      <c r="C161" s="65" t="str">
        <f>'[1]СТАРТ+'!G128</f>
        <v>5136Д</v>
      </c>
      <c r="D161" s="52">
        <v>3</v>
      </c>
      <c r="E161" s="59">
        <v>4.5</v>
      </c>
      <c r="F161" s="59">
        <v>5.5</v>
      </c>
      <c r="G161" s="59">
        <v>5.5</v>
      </c>
      <c r="H161" s="59">
        <v>5</v>
      </c>
      <c r="I161" s="59">
        <v>6</v>
      </c>
      <c r="J161" s="59">
        <v>5</v>
      </c>
      <c r="K161" s="59">
        <v>5</v>
      </c>
      <c r="L161" s="54">
        <f>(SUM(E161:K161)-LARGE(E161:K161,1)-LARGE(E161:K161,2)-SMALL(E161:K161,1)-SMALL(E161:K161,2))</f>
        <v>15.5</v>
      </c>
      <c r="M161" s="55">
        <f>(SUM(E161:K161)-LARGE(E161:K161,1)-LARGE(E161:K161,2)-SMALL(E161:K161,1)-SMALL(E161:K161,2))*D161</f>
        <v>46.5</v>
      </c>
      <c r="N161" s="56">
        <f t="shared" si="24"/>
        <v>337.95</v>
      </c>
      <c r="O161" s="56">
        <f t="shared" si="24"/>
        <v>169.35</v>
      </c>
      <c r="P161" s="58"/>
    </row>
    <row r="162" spans="1:16" ht="12.75" outlineLevel="1">
      <c r="A162" s="51">
        <f t="shared" si="25"/>
        <v>13</v>
      </c>
      <c r="B162" s="51">
        <f t="shared" si="25"/>
        <v>11</v>
      </c>
      <c r="C162" s="65" t="str">
        <f>'[1]СТАРТ+'!I128</f>
        <v>303С</v>
      </c>
      <c r="D162" s="52">
        <v>2</v>
      </c>
      <c r="E162" s="59">
        <v>6</v>
      </c>
      <c r="F162" s="59">
        <v>5.5</v>
      </c>
      <c r="G162" s="59">
        <v>6</v>
      </c>
      <c r="H162" s="59">
        <v>5.5</v>
      </c>
      <c r="I162" s="59">
        <v>5.5</v>
      </c>
      <c r="J162" s="59">
        <v>5.5</v>
      </c>
      <c r="K162" s="59">
        <v>5.5</v>
      </c>
      <c r="L162" s="54">
        <f>(SUM(E162:K162)-LARGE(E162:K162,1)-LARGE(E162:K162,2)-SMALL(E162:K162,1)-SMALL(E162:K162,2))</f>
        <v>16.5</v>
      </c>
      <c r="M162" s="55">
        <f>(SUM(E162:K162)-LARGE(E162:K162,1)-LARGE(E162:K162,2)-SMALL(E162:K162,1)-SMALL(E162:K162,2))*D162</f>
        <v>33</v>
      </c>
      <c r="N162" s="56">
        <f t="shared" si="24"/>
        <v>337.95</v>
      </c>
      <c r="O162" s="56">
        <f t="shared" si="24"/>
        <v>169.35</v>
      </c>
      <c r="P162" s="58"/>
    </row>
    <row r="163" spans="1:16" ht="15" outlineLevel="1">
      <c r="A163" s="51">
        <f t="shared" si="25"/>
        <v>13</v>
      </c>
      <c r="B163" s="51">
        <f t="shared" si="25"/>
        <v>11</v>
      </c>
      <c r="C163" s="66" t="s">
        <v>12</v>
      </c>
      <c r="D163" s="61">
        <v>10.1</v>
      </c>
      <c r="E163" s="67"/>
      <c r="F163" s="67"/>
      <c r="G163" s="67"/>
      <c r="H163" s="68"/>
      <c r="I163" s="59"/>
      <c r="J163" s="59"/>
      <c r="K163" s="59"/>
      <c r="L163" s="63" t="s">
        <v>13</v>
      </c>
      <c r="M163" s="69">
        <f>SUM(M159:M162)</f>
        <v>168.6</v>
      </c>
      <c r="N163" s="56">
        <f t="shared" si="24"/>
        <v>337.95</v>
      </c>
      <c r="O163" s="56">
        <f t="shared" si="24"/>
        <v>169.35</v>
      </c>
      <c r="P163" s="58"/>
    </row>
    <row r="164" spans="1:16" s="50" customFormat="1" ht="15">
      <c r="A164" s="43">
        <v>14</v>
      </c>
      <c r="B164" s="44">
        <f>'[1]СТАРТ+'!B66</f>
        <v>6</v>
      </c>
      <c r="C164" s="45" t="str">
        <f>'[1]СТАРТ+'!C66</f>
        <v>РАЗУВАЕВ ВЛАДИСЛАВ</v>
      </c>
      <c r="D164" s="46"/>
      <c r="E164" s="45"/>
      <c r="F164" s="45"/>
      <c r="G164" s="45">
        <f>'[1]СТАРТ+'!F66</f>
        <v>1999</v>
      </c>
      <c r="H164" s="45" t="str">
        <f>'[1]СТАРТ+'!G66</f>
        <v>МС</v>
      </c>
      <c r="I164" s="72" t="str">
        <f>'[1]СТАРТ+'!H66</f>
        <v>ВОРОНЕЖ ГБОУ ДОД ВОСДЮСШОР ИМ.Д.САУТИНА</v>
      </c>
      <c r="J164" s="45"/>
      <c r="K164" s="45"/>
      <c r="L164" s="47"/>
      <c r="M164" s="43"/>
      <c r="N164" s="48">
        <f>SUM(M170+M171+M172+M173+M174)</f>
        <v>334.6</v>
      </c>
      <c r="O164" s="48">
        <f>M170</f>
        <v>195.65000000000003</v>
      </c>
      <c r="P164" s="71" t="str">
        <f>'[1]СТАРТ+'!M66</f>
        <v>ЧЕРНЫХ Л.В., СТАРОДУБЦЕВ Г.И.</v>
      </c>
    </row>
    <row r="165" spans="1:16" ht="12.75" outlineLevel="1">
      <c r="A165" s="51">
        <f>A164</f>
        <v>14</v>
      </c>
      <c r="B165" s="51">
        <f>B164</f>
        <v>6</v>
      </c>
      <c r="C165" s="43" t="str">
        <f>'[1]СТАРТ+'!C67</f>
        <v>103В</v>
      </c>
      <c r="D165" s="52">
        <v>1.6</v>
      </c>
      <c r="E165" s="53">
        <v>7.5</v>
      </c>
      <c r="F165" s="53">
        <v>6.5</v>
      </c>
      <c r="G165" s="53">
        <v>7</v>
      </c>
      <c r="H165" s="53">
        <v>6.5</v>
      </c>
      <c r="I165" s="53">
        <v>6.5</v>
      </c>
      <c r="J165" s="53">
        <v>7</v>
      </c>
      <c r="K165" s="53">
        <v>6.5</v>
      </c>
      <c r="L165" s="54">
        <f>(SUM(E165:K165)-LARGE(E165:K165,1)-LARGE(E165:K165,2)-SMALL(E165:K165,1)-SMALL(E165:K165,2))</f>
        <v>20</v>
      </c>
      <c r="M165" s="55">
        <f>(SUM(E165:K165)-LARGE(E165:K165,1)-LARGE(E165:K165,2)-SMALL(E165:K165,1)-SMALL(E165:K165,2))*D165</f>
        <v>32</v>
      </c>
      <c r="N165" s="56">
        <f aca="true" t="shared" si="26" ref="N165:O175">N164</f>
        <v>334.6</v>
      </c>
      <c r="O165" s="56">
        <f t="shared" si="26"/>
        <v>195.65000000000003</v>
      </c>
      <c r="P165" s="57"/>
    </row>
    <row r="166" spans="1:16" ht="12.75" outlineLevel="1">
      <c r="A166" s="51">
        <f aca="true" t="shared" si="27" ref="A166:B175">A165</f>
        <v>14</v>
      </c>
      <c r="B166" s="51">
        <f t="shared" si="27"/>
        <v>6</v>
      </c>
      <c r="C166" s="43" t="str">
        <f>'[1]СТАРТ+'!E67</f>
        <v>403В</v>
      </c>
      <c r="D166" s="52">
        <v>2.1</v>
      </c>
      <c r="E166" s="53">
        <v>7</v>
      </c>
      <c r="F166" s="53">
        <v>7</v>
      </c>
      <c r="G166" s="53">
        <v>6.5</v>
      </c>
      <c r="H166" s="53">
        <v>6.5</v>
      </c>
      <c r="I166" s="53">
        <v>7</v>
      </c>
      <c r="J166" s="53">
        <v>7</v>
      </c>
      <c r="K166" s="53">
        <v>6.5</v>
      </c>
      <c r="L166" s="54">
        <f>(SUM(E166:K166)-LARGE(E166:K166,1)-LARGE(E166:K166,2)-SMALL(E166:K166,1)-SMALL(E166:K166,2))</f>
        <v>20.5</v>
      </c>
      <c r="M166" s="55">
        <f>(SUM(E166:K166)-LARGE(E166:K166,1)-LARGE(E166:K166,2)-SMALL(E166:K166,1)-SMALL(E166:K166,2))*D166</f>
        <v>43.050000000000004</v>
      </c>
      <c r="N166" s="56">
        <f t="shared" si="26"/>
        <v>334.6</v>
      </c>
      <c r="O166" s="56">
        <f t="shared" si="26"/>
        <v>195.65000000000003</v>
      </c>
      <c r="P166" s="57"/>
    </row>
    <row r="167" spans="1:16" ht="12.75" outlineLevel="1">
      <c r="A167" s="51">
        <f t="shared" si="27"/>
        <v>14</v>
      </c>
      <c r="B167" s="51">
        <f t="shared" si="27"/>
        <v>6</v>
      </c>
      <c r="C167" s="43" t="str">
        <f>'[1]СТАРТ+'!G67</f>
        <v>201В</v>
      </c>
      <c r="D167" s="52">
        <v>1.8</v>
      </c>
      <c r="E167" s="53">
        <v>7.5</v>
      </c>
      <c r="F167" s="53">
        <v>7.5</v>
      </c>
      <c r="G167" s="53">
        <v>7.5</v>
      </c>
      <c r="H167" s="53">
        <v>7.5</v>
      </c>
      <c r="I167" s="53">
        <v>7</v>
      </c>
      <c r="J167" s="53">
        <v>7</v>
      </c>
      <c r="K167" s="53">
        <v>7.5</v>
      </c>
      <c r="L167" s="54">
        <f>(SUM(E167:K167)-LARGE(E167:K167,1)-LARGE(E167:K167,2)-SMALL(E167:K167,1)-SMALL(E167:K167,2))</f>
        <v>22.5</v>
      </c>
      <c r="M167" s="55">
        <f>(SUM(E167:K167)-LARGE(E167:K167,1)-LARGE(E167:K167,2)-SMALL(E167:K167,1)-SMALL(E167:K167,2))*D167</f>
        <v>40.5</v>
      </c>
      <c r="N167" s="56">
        <f t="shared" si="26"/>
        <v>334.6</v>
      </c>
      <c r="O167" s="56">
        <f t="shared" si="26"/>
        <v>195.65000000000003</v>
      </c>
      <c r="P167" s="58"/>
    </row>
    <row r="168" spans="1:16" ht="12.75" outlineLevel="1">
      <c r="A168" s="51">
        <f t="shared" si="27"/>
        <v>14</v>
      </c>
      <c r="B168" s="51">
        <f t="shared" si="27"/>
        <v>6</v>
      </c>
      <c r="C168" s="43" t="str">
        <f>'[1]СТАРТ+'!I67</f>
        <v>301В</v>
      </c>
      <c r="D168" s="52">
        <v>1.9</v>
      </c>
      <c r="E168" s="59">
        <v>6</v>
      </c>
      <c r="F168" s="53">
        <v>6.5</v>
      </c>
      <c r="G168" s="53">
        <v>6.5</v>
      </c>
      <c r="H168" s="53">
        <v>7</v>
      </c>
      <c r="I168" s="53">
        <v>6.5</v>
      </c>
      <c r="J168" s="53">
        <v>6.5</v>
      </c>
      <c r="K168" s="53">
        <v>6</v>
      </c>
      <c r="L168" s="54">
        <f>(SUM(E168:K168)-LARGE(E168:K168,1)-LARGE(E168:K168,2)-SMALL(E168:K168,1)-SMALL(E168:K168,2))</f>
        <v>19.5</v>
      </c>
      <c r="M168" s="55">
        <f>(SUM(E168:K168)-LARGE(E168:K168,1)-LARGE(E168:K168,2)-SMALL(E168:K168,1)-SMALL(E168:K168,2))*D168</f>
        <v>37.05</v>
      </c>
      <c r="N168" s="56">
        <f t="shared" si="26"/>
        <v>334.6</v>
      </c>
      <c r="O168" s="56">
        <f t="shared" si="26"/>
        <v>195.65000000000003</v>
      </c>
      <c r="P168" s="58"/>
    </row>
    <row r="169" spans="1:16" ht="12.75" outlineLevel="1">
      <c r="A169" s="51">
        <f t="shared" si="27"/>
        <v>14</v>
      </c>
      <c r="B169" s="51">
        <f t="shared" si="27"/>
        <v>6</v>
      </c>
      <c r="C169" s="43" t="str">
        <f>'[1]СТАРТ+'!K67</f>
        <v>5331Д</v>
      </c>
      <c r="D169" s="52">
        <v>2.1</v>
      </c>
      <c r="E169" s="59">
        <v>6.5</v>
      </c>
      <c r="F169" s="53">
        <v>7</v>
      </c>
      <c r="G169" s="53">
        <v>7</v>
      </c>
      <c r="H169" s="53">
        <v>7</v>
      </c>
      <c r="I169" s="53">
        <v>7.5</v>
      </c>
      <c r="J169" s="53">
        <v>6.5</v>
      </c>
      <c r="K169" s="53">
        <v>6.5</v>
      </c>
      <c r="L169" s="54">
        <f>(SUM(E169:K169)-LARGE(E169:K169,1)-LARGE(E169:K169,2)-SMALL(E169:K169,1)-SMALL(E169:K169,2))</f>
        <v>20.5</v>
      </c>
      <c r="M169" s="55">
        <f>(SUM(E169:K169)-LARGE(E169:K169,1)-LARGE(E169:K169,2)-SMALL(E169:K169,1)-SMALL(E169:K169,2))*D169</f>
        <v>43.050000000000004</v>
      </c>
      <c r="N169" s="56">
        <f t="shared" si="26"/>
        <v>334.6</v>
      </c>
      <c r="O169" s="56">
        <f t="shared" si="26"/>
        <v>195.65000000000003</v>
      </c>
      <c r="P169" s="58"/>
    </row>
    <row r="170" spans="1:16" ht="15" outlineLevel="1">
      <c r="A170" s="51">
        <f t="shared" si="27"/>
        <v>14</v>
      </c>
      <c r="B170" s="51">
        <f t="shared" si="27"/>
        <v>6</v>
      </c>
      <c r="C170" s="60" t="s">
        <v>10</v>
      </c>
      <c r="D170" s="61">
        <v>9.5</v>
      </c>
      <c r="E170" s="62"/>
      <c r="F170" s="59"/>
      <c r="G170" s="59"/>
      <c r="H170" s="59"/>
      <c r="I170" s="59"/>
      <c r="J170" s="59"/>
      <c r="K170" s="59"/>
      <c r="L170" s="63" t="s">
        <v>11</v>
      </c>
      <c r="M170" s="64">
        <f>SUM(M165:M169)</f>
        <v>195.65000000000003</v>
      </c>
      <c r="N170" s="56">
        <f t="shared" si="26"/>
        <v>334.6</v>
      </c>
      <c r="O170" s="56">
        <f t="shared" si="26"/>
        <v>195.65000000000003</v>
      </c>
      <c r="P170" s="58"/>
    </row>
    <row r="171" spans="1:16" ht="12.75" outlineLevel="1">
      <c r="A171" s="51">
        <f t="shared" si="27"/>
        <v>14</v>
      </c>
      <c r="B171" s="51">
        <f t="shared" si="27"/>
        <v>6</v>
      </c>
      <c r="C171" s="65" t="str">
        <f>'[1]СТАРТ+'!C68</f>
        <v>107С</v>
      </c>
      <c r="D171" s="52">
        <v>2.8</v>
      </c>
      <c r="E171" s="59">
        <v>6</v>
      </c>
      <c r="F171" s="59">
        <v>6.5</v>
      </c>
      <c r="G171" s="59">
        <v>6.5</v>
      </c>
      <c r="H171" s="59">
        <v>7</v>
      </c>
      <c r="I171" s="59">
        <v>6.5</v>
      </c>
      <c r="J171" s="59">
        <v>6</v>
      </c>
      <c r="K171" s="59">
        <v>6</v>
      </c>
      <c r="L171" s="54">
        <f>(SUM(E171:K171)-LARGE(E171:K171,1)-LARGE(E171:K171,2)-SMALL(E171:K171,1)-SMALL(E171:K171,2))</f>
        <v>19</v>
      </c>
      <c r="M171" s="55">
        <f>(SUM(E171:K171)-LARGE(E171:K171,1)-LARGE(E171:K171,2)-SMALL(E171:K171,1)-SMALL(E171:K171,2))*D171</f>
        <v>53.199999999999996</v>
      </c>
      <c r="N171" s="56">
        <f t="shared" si="26"/>
        <v>334.6</v>
      </c>
      <c r="O171" s="56">
        <f t="shared" si="26"/>
        <v>195.65000000000003</v>
      </c>
      <c r="P171" s="58"/>
    </row>
    <row r="172" spans="1:16" ht="12.75" outlineLevel="1">
      <c r="A172" s="51">
        <f t="shared" si="27"/>
        <v>14</v>
      </c>
      <c r="B172" s="51">
        <f t="shared" si="27"/>
        <v>6</v>
      </c>
      <c r="C172" s="65" t="str">
        <f>'[1]СТАРТ+'!E68</f>
        <v>205В</v>
      </c>
      <c r="D172" s="52">
        <v>3</v>
      </c>
      <c r="E172" s="59">
        <v>2.5</v>
      </c>
      <c r="F172" s="59">
        <v>2</v>
      </c>
      <c r="G172" s="59">
        <v>3</v>
      </c>
      <c r="H172" s="59">
        <v>3</v>
      </c>
      <c r="I172" s="59">
        <v>2</v>
      </c>
      <c r="J172" s="59">
        <v>2.5</v>
      </c>
      <c r="K172" s="59">
        <v>2</v>
      </c>
      <c r="L172" s="54">
        <f>(SUM(E172:K172)-LARGE(E172:K172,1)-LARGE(E172:K172,2)-SMALL(E172:K172,1)-SMALL(E172:K172,2))</f>
        <v>7</v>
      </c>
      <c r="M172" s="55">
        <f>(SUM(E172:K172)-LARGE(E172:K172,1)-LARGE(E172:K172,2)-SMALL(E172:K172,1)-SMALL(E172:K172,2))*D172</f>
        <v>21</v>
      </c>
      <c r="N172" s="56">
        <f t="shared" si="26"/>
        <v>334.6</v>
      </c>
      <c r="O172" s="56">
        <f t="shared" si="26"/>
        <v>195.65000000000003</v>
      </c>
      <c r="P172" s="58"/>
    </row>
    <row r="173" spans="1:16" ht="12.75" outlineLevel="1">
      <c r="A173" s="51">
        <f t="shared" si="27"/>
        <v>14</v>
      </c>
      <c r="B173" s="51">
        <f t="shared" si="27"/>
        <v>6</v>
      </c>
      <c r="C173" s="65" t="str">
        <f>'[1]СТАРТ+'!G68</f>
        <v>305С</v>
      </c>
      <c r="D173" s="52">
        <v>2.8</v>
      </c>
      <c r="E173" s="59">
        <v>7</v>
      </c>
      <c r="F173" s="59">
        <v>5.5</v>
      </c>
      <c r="G173" s="59">
        <v>6</v>
      </c>
      <c r="H173" s="59">
        <v>5.5</v>
      </c>
      <c r="I173" s="59">
        <v>6.5</v>
      </c>
      <c r="J173" s="59">
        <v>6</v>
      </c>
      <c r="K173" s="59">
        <v>5.5</v>
      </c>
      <c r="L173" s="54">
        <f>(SUM(E173:K173)-LARGE(E173:K173,1)-LARGE(E173:K173,2)-SMALL(E173:K173,1)-SMALL(E173:K173,2))</f>
        <v>17.5</v>
      </c>
      <c r="M173" s="55">
        <f>(SUM(E173:K173)-LARGE(E173:K173,1)-LARGE(E173:K173,2)-SMALL(E173:K173,1)-SMALL(E173:K173,2))*D173</f>
        <v>49</v>
      </c>
      <c r="N173" s="56">
        <f t="shared" si="26"/>
        <v>334.6</v>
      </c>
      <c r="O173" s="56">
        <f t="shared" si="26"/>
        <v>195.65000000000003</v>
      </c>
      <c r="P173" s="58"/>
    </row>
    <row r="174" spans="1:16" ht="12.75" outlineLevel="1">
      <c r="A174" s="51">
        <f t="shared" si="27"/>
        <v>14</v>
      </c>
      <c r="B174" s="51">
        <f t="shared" si="27"/>
        <v>6</v>
      </c>
      <c r="C174" s="65" t="str">
        <f>'[1]СТАРТ+'!I68</f>
        <v>5337Д</v>
      </c>
      <c r="D174" s="52">
        <v>3.5</v>
      </c>
      <c r="E174" s="59">
        <v>1</v>
      </c>
      <c r="F174" s="59">
        <v>1.5</v>
      </c>
      <c r="G174" s="59">
        <v>1.5</v>
      </c>
      <c r="H174" s="59">
        <v>1.5</v>
      </c>
      <c r="I174" s="59">
        <v>2</v>
      </c>
      <c r="J174" s="59">
        <v>1</v>
      </c>
      <c r="K174" s="59">
        <v>2</v>
      </c>
      <c r="L174" s="54">
        <f>(SUM(E174:K174)-LARGE(E174:K174,1)-LARGE(E174:K174,2)-SMALL(E174:K174,1)-SMALL(E174:K174,2))</f>
        <v>4.5</v>
      </c>
      <c r="M174" s="55">
        <f>(SUM(E174:K174)-LARGE(E174:K174,1)-LARGE(E174:K174,2)-SMALL(E174:K174,1)-SMALL(E174:K174,2))*D174</f>
        <v>15.75</v>
      </c>
      <c r="N174" s="56">
        <f t="shared" si="26"/>
        <v>334.6</v>
      </c>
      <c r="O174" s="56">
        <f t="shared" si="26"/>
        <v>195.65000000000003</v>
      </c>
      <c r="P174" s="58"/>
    </row>
    <row r="175" spans="1:16" ht="15" outlineLevel="1">
      <c r="A175" s="51">
        <f t="shared" si="27"/>
        <v>14</v>
      </c>
      <c r="B175" s="51">
        <f t="shared" si="27"/>
        <v>6</v>
      </c>
      <c r="C175" s="66" t="s">
        <v>12</v>
      </c>
      <c r="D175" s="61">
        <v>12.1</v>
      </c>
      <c r="E175" s="67"/>
      <c r="F175" s="67"/>
      <c r="G175" s="67"/>
      <c r="H175" s="68"/>
      <c r="I175" s="59"/>
      <c r="J175" s="59"/>
      <c r="K175" s="59"/>
      <c r="L175" s="63" t="s">
        <v>13</v>
      </c>
      <c r="M175" s="69">
        <f>SUM(M171:M174)</f>
        <v>138.95</v>
      </c>
      <c r="N175" s="56">
        <f t="shared" si="26"/>
        <v>334.6</v>
      </c>
      <c r="O175" s="56">
        <f t="shared" si="26"/>
        <v>195.65000000000003</v>
      </c>
      <c r="P175" s="58"/>
    </row>
    <row r="176" spans="1:16" s="50" customFormat="1" ht="15">
      <c r="A176" s="43">
        <v>15</v>
      </c>
      <c r="B176" s="44">
        <f>'[1]СТАРТ+'!B102</f>
        <v>9</v>
      </c>
      <c r="C176" s="45" t="str">
        <f>'[1]СТАРТ+'!C102</f>
        <v>КОРОВИН ГЕОРГИЙ</v>
      </c>
      <c r="D176" s="46"/>
      <c r="E176" s="45"/>
      <c r="F176" s="45"/>
      <c r="G176" s="45">
        <f>'[1]СТАРТ+'!F102</f>
        <v>2000</v>
      </c>
      <c r="H176" s="45" t="str">
        <f>'[1]СТАРТ+'!G102</f>
        <v>КМС</v>
      </c>
      <c r="I176" s="45" t="str">
        <f>'[1]СТАРТ+'!H102</f>
        <v>ПЕНЗА ПОСДЮСШОР УОР</v>
      </c>
      <c r="J176" s="45"/>
      <c r="K176" s="45"/>
      <c r="L176" s="47"/>
      <c r="M176" s="43"/>
      <c r="N176" s="48">
        <f>SUM(M182+M183+M184+M185+M186)</f>
        <v>333.04999999999995</v>
      </c>
      <c r="O176" s="48">
        <f>M182</f>
        <v>176.45000000000002</v>
      </c>
      <c r="P176" s="71" t="str">
        <f>'[1]СТАРТ+'!M102</f>
        <v>МАКАРЕНКО А.А.</v>
      </c>
    </row>
    <row r="177" spans="1:16" ht="12.75" outlineLevel="1">
      <c r="A177" s="51">
        <f>A176</f>
        <v>15</v>
      </c>
      <c r="B177" s="51">
        <f>B176</f>
        <v>9</v>
      </c>
      <c r="C177" s="43" t="str">
        <f>'[1]СТАРТ+'!C103</f>
        <v>103В</v>
      </c>
      <c r="D177" s="52">
        <v>1.6</v>
      </c>
      <c r="E177" s="53">
        <v>6.5</v>
      </c>
      <c r="F177" s="53">
        <v>6</v>
      </c>
      <c r="G177" s="53">
        <v>7</v>
      </c>
      <c r="H177" s="53">
        <v>7</v>
      </c>
      <c r="I177" s="53">
        <v>6</v>
      </c>
      <c r="J177" s="53">
        <v>7</v>
      </c>
      <c r="K177" s="53">
        <v>6</v>
      </c>
      <c r="L177" s="54">
        <f>(SUM(E177:K177)-LARGE(E177:K177,1)-LARGE(E177:K177,2)-SMALL(E177:K177,1)-SMALL(E177:K177,2))</f>
        <v>19.5</v>
      </c>
      <c r="M177" s="55">
        <f>(SUM(E177:K177)-LARGE(E177:K177,1)-LARGE(E177:K177,2)-SMALL(E177:K177,1)-SMALL(E177:K177,2))*D177</f>
        <v>31.200000000000003</v>
      </c>
      <c r="N177" s="56">
        <f aca="true" t="shared" si="28" ref="N177:O187">N176</f>
        <v>333.04999999999995</v>
      </c>
      <c r="O177" s="56">
        <f t="shared" si="28"/>
        <v>176.45000000000002</v>
      </c>
      <c r="P177" s="57"/>
    </row>
    <row r="178" spans="1:16" ht="12.75" outlineLevel="1">
      <c r="A178" s="51">
        <f aca="true" t="shared" si="29" ref="A178:B187">A177</f>
        <v>15</v>
      </c>
      <c r="B178" s="51">
        <f t="shared" si="29"/>
        <v>9</v>
      </c>
      <c r="C178" s="43" t="str">
        <f>'[1]СТАРТ+'!E103</f>
        <v>403В</v>
      </c>
      <c r="D178" s="52">
        <v>2.1</v>
      </c>
      <c r="E178" s="53">
        <v>6.5</v>
      </c>
      <c r="F178" s="53">
        <v>6.5</v>
      </c>
      <c r="G178" s="53">
        <v>6</v>
      </c>
      <c r="H178" s="53">
        <v>6.5</v>
      </c>
      <c r="I178" s="53">
        <v>6.5</v>
      </c>
      <c r="J178" s="53">
        <v>6.5</v>
      </c>
      <c r="K178" s="53">
        <v>6.5</v>
      </c>
      <c r="L178" s="54">
        <f>(SUM(E178:K178)-LARGE(E178:K178,1)-LARGE(E178:K178,2)-SMALL(E178:K178,1)-SMALL(E178:K178,2))</f>
        <v>19.5</v>
      </c>
      <c r="M178" s="55">
        <f>(SUM(E178:K178)-LARGE(E178:K178,1)-LARGE(E178:K178,2)-SMALL(E178:K178,1)-SMALL(E178:K178,2))*D178</f>
        <v>40.95</v>
      </c>
      <c r="N178" s="56">
        <f t="shared" si="28"/>
        <v>333.04999999999995</v>
      </c>
      <c r="O178" s="56">
        <f t="shared" si="28"/>
        <v>176.45000000000002</v>
      </c>
      <c r="P178" s="57"/>
    </row>
    <row r="179" spans="1:16" ht="12.75" outlineLevel="1">
      <c r="A179" s="51">
        <f t="shared" si="29"/>
        <v>15</v>
      </c>
      <c r="B179" s="51">
        <f t="shared" si="29"/>
        <v>9</v>
      </c>
      <c r="C179" s="43" t="str">
        <f>'[1]СТАРТ+'!G103</f>
        <v>201В</v>
      </c>
      <c r="D179" s="52">
        <v>1.8</v>
      </c>
      <c r="E179" s="53">
        <v>5.5</v>
      </c>
      <c r="F179" s="53">
        <v>6</v>
      </c>
      <c r="G179" s="53">
        <v>6.5</v>
      </c>
      <c r="H179" s="53">
        <v>6.5</v>
      </c>
      <c r="I179" s="53">
        <v>6.5</v>
      </c>
      <c r="J179" s="53">
        <v>6.5</v>
      </c>
      <c r="K179" s="53">
        <v>5.5</v>
      </c>
      <c r="L179" s="54">
        <f>(SUM(E179:K179)-LARGE(E179:K179,1)-LARGE(E179:K179,2)-SMALL(E179:K179,1)-SMALL(E179:K179,2))</f>
        <v>19</v>
      </c>
      <c r="M179" s="55">
        <f>(SUM(E179:K179)-LARGE(E179:K179,1)-LARGE(E179:K179,2)-SMALL(E179:K179,1)-SMALL(E179:K179,2))*D179</f>
        <v>34.2</v>
      </c>
      <c r="N179" s="56">
        <f t="shared" si="28"/>
        <v>333.04999999999995</v>
      </c>
      <c r="O179" s="56">
        <f t="shared" si="28"/>
        <v>176.45000000000002</v>
      </c>
      <c r="P179" s="58"/>
    </row>
    <row r="180" spans="1:16" ht="12.75" outlineLevel="1">
      <c r="A180" s="51">
        <f t="shared" si="29"/>
        <v>15</v>
      </c>
      <c r="B180" s="51">
        <f t="shared" si="29"/>
        <v>9</v>
      </c>
      <c r="C180" s="43" t="str">
        <f>'[1]СТАРТ+'!I103</f>
        <v>301В</v>
      </c>
      <c r="D180" s="52">
        <v>1.9</v>
      </c>
      <c r="E180" s="59">
        <v>6</v>
      </c>
      <c r="F180" s="53">
        <v>6</v>
      </c>
      <c r="G180" s="53">
        <v>5.5</v>
      </c>
      <c r="H180" s="53">
        <v>6</v>
      </c>
      <c r="I180" s="53">
        <v>5.5</v>
      </c>
      <c r="J180" s="53">
        <v>5</v>
      </c>
      <c r="K180" s="53">
        <v>5.5</v>
      </c>
      <c r="L180" s="54">
        <f>(SUM(E180:K180)-LARGE(E180:K180,1)-LARGE(E180:K180,2)-SMALL(E180:K180,1)-SMALL(E180:K180,2))</f>
        <v>17</v>
      </c>
      <c r="M180" s="55">
        <f>(SUM(E180:K180)-LARGE(E180:K180,1)-LARGE(E180:K180,2)-SMALL(E180:K180,1)-SMALL(E180:K180,2))*D180</f>
        <v>32.3</v>
      </c>
      <c r="N180" s="56">
        <f t="shared" si="28"/>
        <v>333.04999999999995</v>
      </c>
      <c r="O180" s="56">
        <f t="shared" si="28"/>
        <v>176.45000000000002</v>
      </c>
      <c r="P180" s="58"/>
    </row>
    <row r="181" spans="1:16" ht="12.75" outlineLevel="1">
      <c r="A181" s="51">
        <f t="shared" si="29"/>
        <v>15</v>
      </c>
      <c r="B181" s="51">
        <f t="shared" si="29"/>
        <v>9</v>
      </c>
      <c r="C181" s="43" t="str">
        <f>'[1]СТАРТ+'!K103</f>
        <v>5132Д</v>
      </c>
      <c r="D181" s="52">
        <v>2.1</v>
      </c>
      <c r="E181" s="59">
        <v>6.5</v>
      </c>
      <c r="F181" s="53">
        <v>6.5</v>
      </c>
      <c r="G181" s="53">
        <v>6</v>
      </c>
      <c r="H181" s="53">
        <v>6</v>
      </c>
      <c r="I181" s="53">
        <v>6</v>
      </c>
      <c r="J181" s="53">
        <v>6</v>
      </c>
      <c r="K181" s="53">
        <v>6</v>
      </c>
      <c r="L181" s="54">
        <f>(SUM(E181:K181)-LARGE(E181:K181,1)-LARGE(E181:K181,2)-SMALL(E181:K181,1)-SMALL(E181:K181,2))</f>
        <v>18</v>
      </c>
      <c r="M181" s="55">
        <f>(SUM(E181:K181)-LARGE(E181:K181,1)-LARGE(E181:K181,2)-SMALL(E181:K181,1)-SMALL(E181:K181,2))*D181</f>
        <v>37.800000000000004</v>
      </c>
      <c r="N181" s="56">
        <f t="shared" si="28"/>
        <v>333.04999999999995</v>
      </c>
      <c r="O181" s="56">
        <f t="shared" si="28"/>
        <v>176.45000000000002</v>
      </c>
      <c r="P181" s="58"/>
    </row>
    <row r="182" spans="1:16" ht="15" outlineLevel="1">
      <c r="A182" s="51">
        <f t="shared" si="29"/>
        <v>15</v>
      </c>
      <c r="B182" s="51">
        <f t="shared" si="29"/>
        <v>9</v>
      </c>
      <c r="C182" s="60" t="s">
        <v>10</v>
      </c>
      <c r="D182" s="61">
        <v>9.5</v>
      </c>
      <c r="E182" s="62"/>
      <c r="F182" s="59"/>
      <c r="G182" s="59"/>
      <c r="H182" s="59"/>
      <c r="I182" s="59"/>
      <c r="J182" s="59"/>
      <c r="K182" s="59"/>
      <c r="L182" s="63" t="s">
        <v>11</v>
      </c>
      <c r="M182" s="64">
        <f>SUM(M177:M181)</f>
        <v>176.45000000000002</v>
      </c>
      <c r="N182" s="56">
        <f t="shared" si="28"/>
        <v>333.04999999999995</v>
      </c>
      <c r="O182" s="56">
        <f t="shared" si="28"/>
        <v>176.45000000000002</v>
      </c>
      <c r="P182" s="58"/>
    </row>
    <row r="183" spans="1:16" ht="12.75" outlineLevel="1">
      <c r="A183" s="51">
        <f t="shared" si="29"/>
        <v>15</v>
      </c>
      <c r="B183" s="51">
        <f t="shared" si="29"/>
        <v>9</v>
      </c>
      <c r="C183" s="65" t="str">
        <f>'[1]СТАРТ+'!C104</f>
        <v>105В</v>
      </c>
      <c r="D183" s="52">
        <v>2.4</v>
      </c>
      <c r="E183" s="59">
        <v>6</v>
      </c>
      <c r="F183" s="59">
        <v>6.5</v>
      </c>
      <c r="G183" s="59">
        <v>6</v>
      </c>
      <c r="H183" s="59">
        <v>6</v>
      </c>
      <c r="I183" s="59">
        <v>6</v>
      </c>
      <c r="J183" s="59">
        <v>6</v>
      </c>
      <c r="K183" s="59">
        <v>6</v>
      </c>
      <c r="L183" s="54">
        <f>(SUM(E183:K183)-LARGE(E183:K183,1)-LARGE(E183:K183,2)-SMALL(E183:K183,1)-SMALL(E183:K183,2))</f>
        <v>18</v>
      </c>
      <c r="M183" s="55">
        <f>(SUM(E183:K183)-LARGE(E183:K183,1)-LARGE(E183:K183,2)-SMALL(E183:K183,1)-SMALL(E183:K183,2))*D183</f>
        <v>43.199999999999996</v>
      </c>
      <c r="N183" s="56">
        <f t="shared" si="28"/>
        <v>333.04999999999995</v>
      </c>
      <c r="O183" s="56">
        <f t="shared" si="28"/>
        <v>176.45000000000002</v>
      </c>
      <c r="P183" s="58"/>
    </row>
    <row r="184" spans="1:16" ht="12.75" outlineLevel="1">
      <c r="A184" s="51">
        <f t="shared" si="29"/>
        <v>15</v>
      </c>
      <c r="B184" s="51">
        <f t="shared" si="29"/>
        <v>9</v>
      </c>
      <c r="C184" s="65" t="str">
        <f>'[1]СТАРТ+'!E104</f>
        <v>405С</v>
      </c>
      <c r="D184" s="52">
        <v>2.7</v>
      </c>
      <c r="E184" s="59">
        <v>4.5</v>
      </c>
      <c r="F184" s="59">
        <v>5</v>
      </c>
      <c r="G184" s="59">
        <v>4</v>
      </c>
      <c r="H184" s="59">
        <v>4.5</v>
      </c>
      <c r="I184" s="59">
        <v>5</v>
      </c>
      <c r="J184" s="59">
        <v>4</v>
      </c>
      <c r="K184" s="59">
        <v>5</v>
      </c>
      <c r="L184" s="54">
        <f>(SUM(E184:K184)-LARGE(E184:K184,1)-LARGE(E184:K184,2)-SMALL(E184:K184,1)-SMALL(E184:K184,2))</f>
        <v>14</v>
      </c>
      <c r="M184" s="55">
        <f>(SUM(E184:K184)-LARGE(E184:K184,1)-LARGE(E184:K184,2)-SMALL(E184:K184,1)-SMALL(E184:K184,2))*D184</f>
        <v>37.800000000000004</v>
      </c>
      <c r="N184" s="56">
        <f t="shared" si="28"/>
        <v>333.04999999999995</v>
      </c>
      <c r="O184" s="56">
        <f t="shared" si="28"/>
        <v>176.45000000000002</v>
      </c>
      <c r="P184" s="58"/>
    </row>
    <row r="185" spans="1:16" ht="12.75" outlineLevel="1">
      <c r="A185" s="51">
        <f t="shared" si="29"/>
        <v>15</v>
      </c>
      <c r="B185" s="51">
        <f t="shared" si="29"/>
        <v>9</v>
      </c>
      <c r="C185" s="65" t="str">
        <f>'[1]СТАРТ+'!G104</f>
        <v>205С</v>
      </c>
      <c r="D185" s="52">
        <v>2.8</v>
      </c>
      <c r="E185" s="59">
        <v>4</v>
      </c>
      <c r="F185" s="59">
        <v>4.5</v>
      </c>
      <c r="G185" s="59">
        <v>4.5</v>
      </c>
      <c r="H185" s="59">
        <v>4.5</v>
      </c>
      <c r="I185" s="59">
        <v>4.5</v>
      </c>
      <c r="J185" s="59">
        <v>4</v>
      </c>
      <c r="K185" s="59">
        <v>4</v>
      </c>
      <c r="L185" s="54">
        <f>(SUM(E185:K185)-LARGE(E185:K185,1)-LARGE(E185:K185,2)-SMALL(E185:K185,1)-SMALL(E185:K185,2))</f>
        <v>13</v>
      </c>
      <c r="M185" s="55">
        <f>(SUM(E185:K185)-LARGE(E185:K185,1)-LARGE(E185:K185,2)-SMALL(E185:K185,1)-SMALL(E185:K185,2))*D185</f>
        <v>36.4</v>
      </c>
      <c r="N185" s="56">
        <f t="shared" si="28"/>
        <v>333.04999999999995</v>
      </c>
      <c r="O185" s="56">
        <f t="shared" si="28"/>
        <v>176.45000000000002</v>
      </c>
      <c r="P185" s="58"/>
    </row>
    <row r="186" spans="1:16" ht="12.75" outlineLevel="1">
      <c r="A186" s="51">
        <f t="shared" si="29"/>
        <v>15</v>
      </c>
      <c r="B186" s="51">
        <f t="shared" si="29"/>
        <v>9</v>
      </c>
      <c r="C186" s="65" t="str">
        <f>'[1]СТАРТ+'!I104</f>
        <v>5235Д</v>
      </c>
      <c r="D186" s="52">
        <v>2.8</v>
      </c>
      <c r="E186" s="59">
        <v>6</v>
      </c>
      <c r="F186" s="59">
        <v>4.5</v>
      </c>
      <c r="G186" s="59">
        <v>5</v>
      </c>
      <c r="H186" s="59">
        <v>4.5</v>
      </c>
      <c r="I186" s="59">
        <v>5.5</v>
      </c>
      <c r="J186" s="59">
        <v>4.5</v>
      </c>
      <c r="K186" s="59">
        <v>4.5</v>
      </c>
      <c r="L186" s="54">
        <f>(SUM(E186:K186)-LARGE(E186:K186,1)-LARGE(E186:K186,2)-SMALL(E186:K186,1)-SMALL(E186:K186,2))</f>
        <v>14</v>
      </c>
      <c r="M186" s="55">
        <f>(SUM(E186:K186)-LARGE(E186:K186,1)-LARGE(E186:K186,2)-SMALL(E186:K186,1)-SMALL(E186:K186,2))*D186</f>
        <v>39.199999999999996</v>
      </c>
      <c r="N186" s="56">
        <f t="shared" si="28"/>
        <v>333.04999999999995</v>
      </c>
      <c r="O186" s="56">
        <f t="shared" si="28"/>
        <v>176.45000000000002</v>
      </c>
      <c r="P186" s="58"/>
    </row>
    <row r="187" spans="1:16" ht="15" outlineLevel="1">
      <c r="A187" s="51">
        <f t="shared" si="29"/>
        <v>15</v>
      </c>
      <c r="B187" s="51">
        <f t="shared" si="29"/>
        <v>9</v>
      </c>
      <c r="C187" s="66" t="s">
        <v>12</v>
      </c>
      <c r="D187" s="61">
        <v>10.7</v>
      </c>
      <c r="E187" s="67"/>
      <c r="F187" s="67"/>
      <c r="G187" s="67"/>
      <c r="H187" s="68"/>
      <c r="I187" s="59"/>
      <c r="J187" s="59"/>
      <c r="K187" s="59"/>
      <c r="L187" s="63" t="s">
        <v>13</v>
      </c>
      <c r="M187" s="69">
        <f>SUM(M183:M186)</f>
        <v>156.6</v>
      </c>
      <c r="N187" s="56">
        <f t="shared" si="28"/>
        <v>333.04999999999995</v>
      </c>
      <c r="O187" s="56">
        <f t="shared" si="28"/>
        <v>176.45000000000002</v>
      </c>
      <c r="P187" s="58"/>
    </row>
    <row r="188" spans="1:16" s="50" customFormat="1" ht="15">
      <c r="A188" s="43">
        <v>16</v>
      </c>
      <c r="B188" s="44">
        <f>'[1]СТАРТ+'!B234</f>
        <v>20</v>
      </c>
      <c r="C188" s="45" t="str">
        <f>'[1]СТАРТ+'!C234</f>
        <v>МАКАРЕНКО ВЯЧЕСЛАВ</v>
      </c>
      <c r="D188" s="46"/>
      <c r="E188" s="45"/>
      <c r="F188" s="45"/>
      <c r="G188" s="45">
        <f>'[1]СТАРТ+'!F234</f>
        <v>1999</v>
      </c>
      <c r="H188" s="45" t="str">
        <f>'[1]СТАРТ+'!G234</f>
        <v>КМС</v>
      </c>
      <c r="I188" s="45" t="str">
        <f>'[1]СТАРТ+'!H234</f>
        <v>ЕКАТЕРИНБУРГ, СДЮСШОР ЮНОСТЬ</v>
      </c>
      <c r="J188" s="45"/>
      <c r="K188" s="45"/>
      <c r="L188" s="47"/>
      <c r="M188" s="43"/>
      <c r="N188" s="48">
        <f>SUM(M194+M195+M196+M197+M198)</f>
        <v>331.54999999999995</v>
      </c>
      <c r="O188" s="48">
        <f>M194</f>
        <v>175</v>
      </c>
      <c r="P188" s="71" t="str">
        <f>'[1]СТАРТ+'!M234</f>
        <v>ЛОБАНОВА Л.И.</v>
      </c>
    </row>
    <row r="189" spans="1:16" ht="12.75" outlineLevel="1">
      <c r="A189" s="51">
        <f>A188</f>
        <v>16</v>
      </c>
      <c r="B189" s="51">
        <f>B188</f>
        <v>20</v>
      </c>
      <c r="C189" s="43" t="str">
        <f>'[1]СТАРТ+'!C235</f>
        <v>103В</v>
      </c>
      <c r="D189" s="52">
        <v>1.6</v>
      </c>
      <c r="E189" s="53">
        <v>6.5</v>
      </c>
      <c r="F189" s="53">
        <v>6</v>
      </c>
      <c r="G189" s="53">
        <v>6</v>
      </c>
      <c r="H189" s="53">
        <v>6</v>
      </c>
      <c r="I189" s="53">
        <v>6.5</v>
      </c>
      <c r="J189" s="53">
        <v>6</v>
      </c>
      <c r="K189" s="53">
        <v>6.5</v>
      </c>
      <c r="L189" s="54">
        <f>(SUM(E189:K189)-LARGE(E189:K189,1)-LARGE(E189:K189,2)-SMALL(E189:K189,1)-SMALL(E189:K189,2))</f>
        <v>18.5</v>
      </c>
      <c r="M189" s="55">
        <f>(SUM(E189:K189)-LARGE(E189:K189,1)-LARGE(E189:K189,2)-SMALL(E189:K189,1)-SMALL(E189:K189,2))*D189</f>
        <v>29.6</v>
      </c>
      <c r="N189" s="56">
        <f aca="true" t="shared" si="30" ref="N189:O199">N188</f>
        <v>331.54999999999995</v>
      </c>
      <c r="O189" s="56">
        <f t="shared" si="30"/>
        <v>175</v>
      </c>
      <c r="P189" s="57"/>
    </row>
    <row r="190" spans="1:16" ht="12.75" outlineLevel="1">
      <c r="A190" s="51">
        <f aca="true" t="shared" si="31" ref="A190:B199">A189</f>
        <v>16</v>
      </c>
      <c r="B190" s="51">
        <f t="shared" si="31"/>
        <v>20</v>
      </c>
      <c r="C190" s="43" t="str">
        <f>'[1]СТАРТ+'!E235</f>
        <v>201В</v>
      </c>
      <c r="D190" s="52">
        <v>1.8</v>
      </c>
      <c r="E190" s="53">
        <v>5</v>
      </c>
      <c r="F190" s="53">
        <v>6.5</v>
      </c>
      <c r="G190" s="53">
        <v>6</v>
      </c>
      <c r="H190" s="53">
        <v>6</v>
      </c>
      <c r="I190" s="53">
        <v>6.5</v>
      </c>
      <c r="J190" s="53">
        <v>5</v>
      </c>
      <c r="K190" s="53">
        <v>6.5</v>
      </c>
      <c r="L190" s="54">
        <f>(SUM(E190:K190)-LARGE(E190:K190,1)-LARGE(E190:K190,2)-SMALL(E190:K190,1)-SMALL(E190:K190,2))</f>
        <v>18.5</v>
      </c>
      <c r="M190" s="55">
        <f>(SUM(E190:K190)-LARGE(E190:K190,1)-LARGE(E190:K190,2)-SMALL(E190:K190,1)-SMALL(E190:K190,2))*D190</f>
        <v>33.300000000000004</v>
      </c>
      <c r="N190" s="56">
        <f t="shared" si="30"/>
        <v>331.54999999999995</v>
      </c>
      <c r="O190" s="56">
        <f t="shared" si="30"/>
        <v>175</v>
      </c>
      <c r="P190" s="57"/>
    </row>
    <row r="191" spans="1:16" ht="12.75" outlineLevel="1">
      <c r="A191" s="51">
        <f t="shared" si="31"/>
        <v>16</v>
      </c>
      <c r="B191" s="51">
        <f t="shared" si="31"/>
        <v>20</v>
      </c>
      <c r="C191" s="43" t="str">
        <f>'[1]СТАРТ+'!G235</f>
        <v>301В</v>
      </c>
      <c r="D191" s="52">
        <v>1.9</v>
      </c>
      <c r="E191" s="53">
        <v>5</v>
      </c>
      <c r="F191" s="53">
        <v>6.5</v>
      </c>
      <c r="G191" s="53">
        <v>5.5</v>
      </c>
      <c r="H191" s="53">
        <v>5.5</v>
      </c>
      <c r="I191" s="53">
        <v>6</v>
      </c>
      <c r="J191" s="53">
        <v>5</v>
      </c>
      <c r="K191" s="53">
        <v>6</v>
      </c>
      <c r="L191" s="54">
        <f>(SUM(E191:K191)-LARGE(E191:K191,1)-LARGE(E191:K191,2)-SMALL(E191:K191,1)-SMALL(E191:K191,2))</f>
        <v>17</v>
      </c>
      <c r="M191" s="55">
        <f>(SUM(E191:K191)-LARGE(E191:K191,1)-LARGE(E191:K191,2)-SMALL(E191:K191,1)-SMALL(E191:K191,2))*D191</f>
        <v>32.3</v>
      </c>
      <c r="N191" s="56">
        <f t="shared" si="30"/>
        <v>331.54999999999995</v>
      </c>
      <c r="O191" s="56">
        <f t="shared" si="30"/>
        <v>175</v>
      </c>
      <c r="P191" s="58"/>
    </row>
    <row r="192" spans="1:16" ht="12.75" outlineLevel="1">
      <c r="A192" s="51">
        <f t="shared" si="31"/>
        <v>16</v>
      </c>
      <c r="B192" s="51">
        <f t="shared" si="31"/>
        <v>20</v>
      </c>
      <c r="C192" s="43" t="str">
        <f>'[1]СТАРТ+'!I235</f>
        <v>403В</v>
      </c>
      <c r="D192" s="52">
        <v>2.1</v>
      </c>
      <c r="E192" s="59">
        <v>6.5</v>
      </c>
      <c r="F192" s="53">
        <v>6.5</v>
      </c>
      <c r="G192" s="53">
        <v>5.5</v>
      </c>
      <c r="H192" s="53">
        <v>5.5</v>
      </c>
      <c r="I192" s="53">
        <v>6.5</v>
      </c>
      <c r="J192" s="53">
        <v>6.5</v>
      </c>
      <c r="K192" s="53">
        <v>6.5</v>
      </c>
      <c r="L192" s="54">
        <f>(SUM(E192:K192)-LARGE(E192:K192,1)-LARGE(E192:K192,2)-SMALL(E192:K192,1)-SMALL(E192:K192,2))</f>
        <v>19.5</v>
      </c>
      <c r="M192" s="55">
        <f>(SUM(E192:K192)-LARGE(E192:K192,1)-LARGE(E192:K192,2)-SMALL(E192:K192,1)-SMALL(E192:K192,2))*D192</f>
        <v>40.95</v>
      </c>
      <c r="N192" s="56">
        <f t="shared" si="30"/>
        <v>331.54999999999995</v>
      </c>
      <c r="O192" s="56">
        <f t="shared" si="30"/>
        <v>175</v>
      </c>
      <c r="P192" s="58"/>
    </row>
    <row r="193" spans="1:16" ht="12.75" outlineLevel="1">
      <c r="A193" s="51">
        <f t="shared" si="31"/>
        <v>16</v>
      </c>
      <c r="B193" s="51">
        <f t="shared" si="31"/>
        <v>20</v>
      </c>
      <c r="C193" s="43" t="str">
        <f>'[1]СТАРТ+'!K235</f>
        <v>5132Д</v>
      </c>
      <c r="D193" s="52">
        <v>2.1</v>
      </c>
      <c r="E193" s="59">
        <v>6</v>
      </c>
      <c r="F193" s="53">
        <v>6</v>
      </c>
      <c r="G193" s="53">
        <v>6.5</v>
      </c>
      <c r="H193" s="53">
        <v>6</v>
      </c>
      <c r="I193" s="53">
        <v>6.5</v>
      </c>
      <c r="J193" s="53">
        <v>6.5</v>
      </c>
      <c r="K193" s="53">
        <v>6</v>
      </c>
      <c r="L193" s="54">
        <f>(SUM(E193:K193)-LARGE(E193:K193,1)-LARGE(E193:K193,2)-SMALL(E193:K193,1)-SMALL(E193:K193,2))</f>
        <v>18.5</v>
      </c>
      <c r="M193" s="55">
        <f>(SUM(E193:K193)-LARGE(E193:K193,1)-LARGE(E193:K193,2)-SMALL(E193:K193,1)-SMALL(E193:K193,2))*D193</f>
        <v>38.85</v>
      </c>
      <c r="N193" s="56">
        <f t="shared" si="30"/>
        <v>331.54999999999995</v>
      </c>
      <c r="O193" s="56">
        <f t="shared" si="30"/>
        <v>175</v>
      </c>
      <c r="P193" s="58"/>
    </row>
    <row r="194" spans="1:16" ht="15" outlineLevel="1">
      <c r="A194" s="51">
        <f t="shared" si="31"/>
        <v>16</v>
      </c>
      <c r="B194" s="51">
        <f t="shared" si="31"/>
        <v>20</v>
      </c>
      <c r="C194" s="60" t="s">
        <v>10</v>
      </c>
      <c r="D194" s="61">
        <v>9.5</v>
      </c>
      <c r="E194" s="62"/>
      <c r="F194" s="59"/>
      <c r="G194" s="59"/>
      <c r="H194" s="59"/>
      <c r="I194" s="59"/>
      <c r="J194" s="59"/>
      <c r="K194" s="59"/>
      <c r="L194" s="63" t="s">
        <v>11</v>
      </c>
      <c r="M194" s="64">
        <f>SUM(M189:M193)</f>
        <v>175</v>
      </c>
      <c r="N194" s="56">
        <f t="shared" si="30"/>
        <v>331.54999999999995</v>
      </c>
      <c r="O194" s="56">
        <f t="shared" si="30"/>
        <v>175</v>
      </c>
      <c r="P194" s="58"/>
    </row>
    <row r="195" spans="1:16" ht="12.75" outlineLevel="1">
      <c r="A195" s="51">
        <f t="shared" si="31"/>
        <v>16</v>
      </c>
      <c r="B195" s="51">
        <f t="shared" si="31"/>
        <v>20</v>
      </c>
      <c r="C195" s="65" t="str">
        <f>'[1]СТАРТ+'!C236</f>
        <v>107С</v>
      </c>
      <c r="D195" s="52">
        <v>2.8</v>
      </c>
      <c r="E195" s="59">
        <v>5.5</v>
      </c>
      <c r="F195" s="59">
        <v>5</v>
      </c>
      <c r="G195" s="59">
        <v>4.5</v>
      </c>
      <c r="H195" s="59">
        <v>4.5</v>
      </c>
      <c r="I195" s="59">
        <v>5</v>
      </c>
      <c r="J195" s="59">
        <v>5</v>
      </c>
      <c r="K195" s="59">
        <v>4.5</v>
      </c>
      <c r="L195" s="54">
        <f>(SUM(E195:K195)-LARGE(E195:K195,1)-LARGE(E195:K195,2)-SMALL(E195:K195,1)-SMALL(E195:K195,2))</f>
        <v>14.5</v>
      </c>
      <c r="M195" s="55">
        <f>(SUM(E195:K195)-LARGE(E195:K195,1)-LARGE(E195:K195,2)-SMALL(E195:K195,1)-SMALL(E195:K195,2))*D195</f>
        <v>40.599999999999994</v>
      </c>
      <c r="N195" s="56">
        <f t="shared" si="30"/>
        <v>331.54999999999995</v>
      </c>
      <c r="O195" s="56">
        <f t="shared" si="30"/>
        <v>175</v>
      </c>
      <c r="P195" s="58"/>
    </row>
    <row r="196" spans="1:16" ht="12.75" outlineLevel="1">
      <c r="A196" s="51">
        <f t="shared" si="31"/>
        <v>16</v>
      </c>
      <c r="B196" s="51">
        <f t="shared" si="31"/>
        <v>20</v>
      </c>
      <c r="C196" s="65" t="str">
        <f>'[1]СТАРТ+'!E236</f>
        <v>205С</v>
      </c>
      <c r="D196" s="52">
        <v>2.8</v>
      </c>
      <c r="E196" s="59">
        <v>3.5</v>
      </c>
      <c r="F196" s="59">
        <v>3</v>
      </c>
      <c r="G196" s="59">
        <v>4.5</v>
      </c>
      <c r="H196" s="59">
        <v>4</v>
      </c>
      <c r="I196" s="59">
        <v>4</v>
      </c>
      <c r="J196" s="59">
        <v>3.5</v>
      </c>
      <c r="K196" s="59">
        <v>3.5</v>
      </c>
      <c r="L196" s="54">
        <f>(SUM(E196:K196)-LARGE(E196:K196,1)-LARGE(E196:K196,2)-SMALL(E196:K196,1)-SMALL(E196:K196,2))</f>
        <v>11</v>
      </c>
      <c r="M196" s="55">
        <f>(SUM(E196:K196)-LARGE(E196:K196,1)-LARGE(E196:K196,2)-SMALL(E196:K196,1)-SMALL(E196:K196,2))*D196</f>
        <v>30.799999999999997</v>
      </c>
      <c r="N196" s="56">
        <f t="shared" si="30"/>
        <v>331.54999999999995</v>
      </c>
      <c r="O196" s="56">
        <f t="shared" si="30"/>
        <v>175</v>
      </c>
      <c r="P196" s="58"/>
    </row>
    <row r="197" spans="1:16" ht="12.75" outlineLevel="1">
      <c r="A197" s="51">
        <f t="shared" si="31"/>
        <v>16</v>
      </c>
      <c r="B197" s="51">
        <f t="shared" si="31"/>
        <v>20</v>
      </c>
      <c r="C197" s="65" t="str">
        <f>'[1]СТАРТ+'!G236</f>
        <v>305С</v>
      </c>
      <c r="D197" s="52">
        <v>2.8</v>
      </c>
      <c r="E197" s="59">
        <v>4.5</v>
      </c>
      <c r="F197" s="59">
        <v>4</v>
      </c>
      <c r="G197" s="59">
        <v>5</v>
      </c>
      <c r="H197" s="59">
        <v>4</v>
      </c>
      <c r="I197" s="59">
        <v>4</v>
      </c>
      <c r="J197" s="59">
        <v>4.5</v>
      </c>
      <c r="K197" s="59">
        <v>4.5</v>
      </c>
      <c r="L197" s="54">
        <f>(SUM(E197:K197)-LARGE(E197:K197,1)-LARGE(E197:K197,2)-SMALL(E197:K197,1)-SMALL(E197:K197,2))</f>
        <v>13</v>
      </c>
      <c r="M197" s="55">
        <f>(SUM(E197:K197)-LARGE(E197:K197,1)-LARGE(E197:K197,2)-SMALL(E197:K197,1)-SMALL(E197:K197,2))*D197</f>
        <v>36.4</v>
      </c>
      <c r="N197" s="56">
        <f t="shared" si="30"/>
        <v>331.54999999999995</v>
      </c>
      <c r="O197" s="56">
        <f t="shared" si="30"/>
        <v>175</v>
      </c>
      <c r="P197" s="58"/>
    </row>
    <row r="198" spans="1:16" ht="12.75" outlineLevel="1">
      <c r="A198" s="51">
        <f t="shared" si="31"/>
        <v>16</v>
      </c>
      <c r="B198" s="51">
        <f t="shared" si="31"/>
        <v>20</v>
      </c>
      <c r="C198" s="65" t="str">
        <f>'[1]СТАРТ+'!I236</f>
        <v>5134Д</v>
      </c>
      <c r="D198" s="52">
        <v>2.5</v>
      </c>
      <c r="E198" s="59">
        <v>6.5</v>
      </c>
      <c r="F198" s="59">
        <v>6.5</v>
      </c>
      <c r="G198" s="59">
        <v>6.5</v>
      </c>
      <c r="H198" s="59">
        <v>6.5</v>
      </c>
      <c r="I198" s="59">
        <v>5.5</v>
      </c>
      <c r="J198" s="59">
        <v>6.5</v>
      </c>
      <c r="K198" s="59">
        <v>6.5</v>
      </c>
      <c r="L198" s="54">
        <f>(SUM(E198:K198)-LARGE(E198:K198,1)-LARGE(E198:K198,2)-SMALL(E198:K198,1)-SMALL(E198:K198,2))</f>
        <v>19.5</v>
      </c>
      <c r="M198" s="55">
        <f>(SUM(E198:K198)-LARGE(E198:K198,1)-LARGE(E198:K198,2)-SMALL(E198:K198,1)-SMALL(E198:K198,2))*D198</f>
        <v>48.75</v>
      </c>
      <c r="N198" s="56">
        <f t="shared" si="30"/>
        <v>331.54999999999995</v>
      </c>
      <c r="O198" s="56">
        <f t="shared" si="30"/>
        <v>175</v>
      </c>
      <c r="P198" s="58"/>
    </row>
    <row r="199" spans="1:16" ht="15" outlineLevel="1">
      <c r="A199" s="51">
        <f t="shared" si="31"/>
        <v>16</v>
      </c>
      <c r="B199" s="51">
        <f t="shared" si="31"/>
        <v>20</v>
      </c>
      <c r="C199" s="66" t="s">
        <v>12</v>
      </c>
      <c r="D199" s="61">
        <v>10.9</v>
      </c>
      <c r="E199" s="67"/>
      <c r="F199" s="67"/>
      <c r="G199" s="67"/>
      <c r="H199" s="68"/>
      <c r="I199" s="59"/>
      <c r="J199" s="59"/>
      <c r="K199" s="59"/>
      <c r="L199" s="63" t="s">
        <v>13</v>
      </c>
      <c r="M199" s="69">
        <f>SUM(M195:M198)</f>
        <v>156.54999999999998</v>
      </c>
      <c r="N199" s="56">
        <f t="shared" si="30"/>
        <v>331.54999999999995</v>
      </c>
      <c r="O199" s="56">
        <f t="shared" si="30"/>
        <v>175</v>
      </c>
      <c r="P199" s="58"/>
    </row>
    <row r="200" spans="1:16" s="50" customFormat="1" ht="15">
      <c r="A200" s="43">
        <v>17</v>
      </c>
      <c r="B200" s="44">
        <f>'[1]СТАРТ+'!B30</f>
        <v>3</v>
      </c>
      <c r="C200" s="45" t="str">
        <f>'[1]СТАРТ+'!C30</f>
        <v>ПАНЧЕНКО ВЛАДИМИР</v>
      </c>
      <c r="D200" s="46"/>
      <c r="E200" s="45"/>
      <c r="F200" s="45"/>
      <c r="G200" s="45">
        <f>'[1]СТАРТ+'!F30</f>
        <v>2000</v>
      </c>
      <c r="H200" s="45">
        <f>'[1]СТАРТ+'!G30</f>
        <v>1</v>
      </c>
      <c r="I200" s="45" t="str">
        <f>'[1]СТАРТ+'!H30</f>
        <v>КАЗАНЬ,ДВВС</v>
      </c>
      <c r="J200" s="45"/>
      <c r="K200" s="45"/>
      <c r="L200" s="47"/>
      <c r="M200" s="43"/>
      <c r="N200" s="48">
        <f>SUM(M206+M207+M208+M209+M210)</f>
        <v>326.7</v>
      </c>
      <c r="O200" s="48">
        <f>M206</f>
        <v>176.5</v>
      </c>
      <c r="P200" s="71" t="str">
        <f>'[1]СТАРТ+'!M30</f>
        <v>МУЯКИН П.Б.</v>
      </c>
    </row>
    <row r="201" spans="1:16" ht="12.75" outlineLevel="1">
      <c r="A201" s="51">
        <f>A200</f>
        <v>17</v>
      </c>
      <c r="B201" s="51">
        <f>B200</f>
        <v>3</v>
      </c>
      <c r="C201" s="43" t="str">
        <f>'[1]СТАРТ+'!C31</f>
        <v>403В</v>
      </c>
      <c r="D201" s="52">
        <v>2.1</v>
      </c>
      <c r="E201" s="53">
        <v>6.5</v>
      </c>
      <c r="F201" s="53">
        <v>6.5</v>
      </c>
      <c r="G201" s="53">
        <v>6</v>
      </c>
      <c r="H201" s="53">
        <v>6.5</v>
      </c>
      <c r="I201" s="53">
        <v>5.5</v>
      </c>
      <c r="J201" s="53">
        <v>6.5</v>
      </c>
      <c r="K201" s="53">
        <v>6</v>
      </c>
      <c r="L201" s="54">
        <f>(SUM(E201:K201)-LARGE(E201:K201,1)-LARGE(E201:K201,2)-SMALL(E201:K201,1)-SMALL(E201:K201,2))</f>
        <v>19</v>
      </c>
      <c r="M201" s="55">
        <f>(SUM(E201:K201)-LARGE(E201:K201,1)-LARGE(E201:K201,2)-SMALL(E201:K201,1)-SMALL(E201:K201,2))*D201</f>
        <v>39.9</v>
      </c>
      <c r="N201" s="56">
        <f aca="true" t="shared" si="32" ref="N201:O211">N200</f>
        <v>326.7</v>
      </c>
      <c r="O201" s="56">
        <f t="shared" si="32"/>
        <v>176.5</v>
      </c>
      <c r="P201" s="57"/>
    </row>
    <row r="202" spans="1:16" ht="12.75" outlineLevel="1">
      <c r="A202" s="51">
        <f aca="true" t="shared" si="33" ref="A202:B211">A201</f>
        <v>17</v>
      </c>
      <c r="B202" s="51">
        <f t="shared" si="33"/>
        <v>3</v>
      </c>
      <c r="C202" s="43" t="str">
        <f>'[1]СТАРТ+'!E31</f>
        <v>103В</v>
      </c>
      <c r="D202" s="52">
        <v>1.6</v>
      </c>
      <c r="E202" s="53">
        <v>7</v>
      </c>
      <c r="F202" s="53">
        <v>6.5</v>
      </c>
      <c r="G202" s="53">
        <v>7</v>
      </c>
      <c r="H202" s="53">
        <v>6.5</v>
      </c>
      <c r="I202" s="53">
        <v>6.5</v>
      </c>
      <c r="J202" s="53">
        <v>6.5</v>
      </c>
      <c r="K202" s="53">
        <v>6.5</v>
      </c>
      <c r="L202" s="54">
        <f>(SUM(E202:K202)-LARGE(E202:K202,1)-LARGE(E202:K202,2)-SMALL(E202:K202,1)-SMALL(E202:K202,2))</f>
        <v>19.5</v>
      </c>
      <c r="M202" s="55">
        <f>(SUM(E202:K202)-LARGE(E202:K202,1)-LARGE(E202:K202,2)-SMALL(E202:K202,1)-SMALL(E202:K202,2))*D202</f>
        <v>31.200000000000003</v>
      </c>
      <c r="N202" s="56">
        <f t="shared" si="32"/>
        <v>326.7</v>
      </c>
      <c r="O202" s="56">
        <f t="shared" si="32"/>
        <v>176.5</v>
      </c>
      <c r="P202" s="57"/>
    </row>
    <row r="203" spans="1:16" ht="12.75" outlineLevel="1">
      <c r="A203" s="51">
        <f t="shared" si="33"/>
        <v>17</v>
      </c>
      <c r="B203" s="51">
        <f t="shared" si="33"/>
        <v>3</v>
      </c>
      <c r="C203" s="43" t="str">
        <f>'[1]СТАРТ+'!G31</f>
        <v>201В</v>
      </c>
      <c r="D203" s="52">
        <v>1.8</v>
      </c>
      <c r="E203" s="53">
        <v>6.5</v>
      </c>
      <c r="F203" s="53">
        <v>5.5</v>
      </c>
      <c r="G203" s="53">
        <v>6</v>
      </c>
      <c r="H203" s="53">
        <v>5</v>
      </c>
      <c r="I203" s="53">
        <v>6</v>
      </c>
      <c r="J203" s="53">
        <v>6.5</v>
      </c>
      <c r="K203" s="53">
        <v>5.5</v>
      </c>
      <c r="L203" s="54">
        <f>(SUM(E203:K203)-LARGE(E203:K203,1)-LARGE(E203:K203,2)-SMALL(E203:K203,1)-SMALL(E203:K203,2))</f>
        <v>17.5</v>
      </c>
      <c r="M203" s="55">
        <f>(SUM(E203:K203)-LARGE(E203:K203,1)-LARGE(E203:K203,2)-SMALL(E203:K203,1)-SMALL(E203:K203,2))*D203</f>
        <v>31.5</v>
      </c>
      <c r="N203" s="56">
        <f t="shared" si="32"/>
        <v>326.7</v>
      </c>
      <c r="O203" s="56">
        <f t="shared" si="32"/>
        <v>176.5</v>
      </c>
      <c r="P203" s="58"/>
    </row>
    <row r="204" spans="1:16" ht="12.75" outlineLevel="1">
      <c r="A204" s="51">
        <f t="shared" si="33"/>
        <v>17</v>
      </c>
      <c r="B204" s="51">
        <f t="shared" si="33"/>
        <v>3</v>
      </c>
      <c r="C204" s="43" t="str">
        <f>'[1]СТАРТ+'!I31</f>
        <v>301В</v>
      </c>
      <c r="D204" s="52">
        <v>1.9</v>
      </c>
      <c r="E204" s="59">
        <v>6</v>
      </c>
      <c r="F204" s="53">
        <v>6.5</v>
      </c>
      <c r="G204" s="53">
        <v>6</v>
      </c>
      <c r="H204" s="53">
        <v>6.5</v>
      </c>
      <c r="I204" s="53">
        <v>6.5</v>
      </c>
      <c r="J204" s="53">
        <v>6.5</v>
      </c>
      <c r="K204" s="53">
        <v>6</v>
      </c>
      <c r="L204" s="54">
        <f>(SUM(E204:K204)-LARGE(E204:K204,1)-LARGE(E204:K204,2)-SMALL(E204:K204,1)-SMALL(E204:K204,2))</f>
        <v>19</v>
      </c>
      <c r="M204" s="55">
        <f>(SUM(E204:K204)-LARGE(E204:K204,1)-LARGE(E204:K204,2)-SMALL(E204:K204,1)-SMALL(E204:K204,2))*D204</f>
        <v>36.1</v>
      </c>
      <c r="N204" s="56">
        <f t="shared" si="32"/>
        <v>326.7</v>
      </c>
      <c r="O204" s="56">
        <f t="shared" si="32"/>
        <v>176.5</v>
      </c>
      <c r="P204" s="58"/>
    </row>
    <row r="205" spans="1:16" ht="12.75" outlineLevel="1">
      <c r="A205" s="51">
        <f t="shared" si="33"/>
        <v>17</v>
      </c>
      <c r="B205" s="51">
        <f t="shared" si="33"/>
        <v>3</v>
      </c>
      <c r="C205" s="43" t="str">
        <f>'[1]СТАРТ+'!K31</f>
        <v>5132Д</v>
      </c>
      <c r="D205" s="52">
        <v>2.1</v>
      </c>
      <c r="E205" s="59">
        <v>6</v>
      </c>
      <c r="F205" s="53">
        <v>6</v>
      </c>
      <c r="G205" s="53">
        <v>6.5</v>
      </c>
      <c r="H205" s="53">
        <v>6</v>
      </c>
      <c r="I205" s="53">
        <v>6</v>
      </c>
      <c r="J205" s="53">
        <v>6</v>
      </c>
      <c r="K205" s="53">
        <v>6</v>
      </c>
      <c r="L205" s="54">
        <f>(SUM(E205:K205)-LARGE(E205:K205,1)-LARGE(E205:K205,2)-SMALL(E205:K205,1)-SMALL(E205:K205,2))</f>
        <v>18</v>
      </c>
      <c r="M205" s="55">
        <f>(SUM(E205:K205)-LARGE(E205:K205,1)-LARGE(E205:K205,2)-SMALL(E205:K205,1)-SMALL(E205:K205,2))*D205</f>
        <v>37.800000000000004</v>
      </c>
      <c r="N205" s="56">
        <f t="shared" si="32"/>
        <v>326.7</v>
      </c>
      <c r="O205" s="56">
        <f t="shared" si="32"/>
        <v>176.5</v>
      </c>
      <c r="P205" s="58"/>
    </row>
    <row r="206" spans="1:16" ht="15" outlineLevel="1">
      <c r="A206" s="51">
        <f t="shared" si="33"/>
        <v>17</v>
      </c>
      <c r="B206" s="51">
        <f t="shared" si="33"/>
        <v>3</v>
      </c>
      <c r="C206" s="60" t="s">
        <v>10</v>
      </c>
      <c r="D206" s="61">
        <v>9.5</v>
      </c>
      <c r="E206" s="62"/>
      <c r="F206" s="59"/>
      <c r="G206" s="59"/>
      <c r="H206" s="59"/>
      <c r="I206" s="59"/>
      <c r="J206" s="59"/>
      <c r="K206" s="59"/>
      <c r="L206" s="63" t="s">
        <v>11</v>
      </c>
      <c r="M206" s="64">
        <f>SUM(M201:M205)</f>
        <v>176.5</v>
      </c>
      <c r="N206" s="56">
        <f t="shared" si="32"/>
        <v>326.7</v>
      </c>
      <c r="O206" s="56">
        <f t="shared" si="32"/>
        <v>176.5</v>
      </c>
      <c r="P206" s="58"/>
    </row>
    <row r="207" spans="1:16" ht="12.75" outlineLevel="1">
      <c r="A207" s="51">
        <f t="shared" si="33"/>
        <v>17</v>
      </c>
      <c r="B207" s="51">
        <f t="shared" si="33"/>
        <v>3</v>
      </c>
      <c r="C207" s="65" t="str">
        <f>'[1]СТАРТ+'!C32</f>
        <v>405С</v>
      </c>
      <c r="D207" s="52">
        <v>2.7</v>
      </c>
      <c r="E207" s="59">
        <v>4</v>
      </c>
      <c r="F207" s="59">
        <v>4.5</v>
      </c>
      <c r="G207" s="59">
        <v>4.5</v>
      </c>
      <c r="H207" s="59">
        <v>5</v>
      </c>
      <c r="I207" s="59">
        <v>5</v>
      </c>
      <c r="J207" s="59">
        <v>4.5</v>
      </c>
      <c r="K207" s="59">
        <v>4.5</v>
      </c>
      <c r="L207" s="54">
        <f>(SUM(E207:K207)-LARGE(E207:K207,1)-LARGE(E207:K207,2)-SMALL(E207:K207,1)-SMALL(E207:K207,2))</f>
        <v>13.5</v>
      </c>
      <c r="M207" s="55">
        <f>(SUM(E207:K207)-LARGE(E207:K207,1)-LARGE(E207:K207,2)-SMALL(E207:K207,1)-SMALL(E207:K207,2))*D207</f>
        <v>36.45</v>
      </c>
      <c r="N207" s="56">
        <f t="shared" si="32"/>
        <v>326.7</v>
      </c>
      <c r="O207" s="56">
        <f t="shared" si="32"/>
        <v>176.5</v>
      </c>
      <c r="P207" s="58"/>
    </row>
    <row r="208" spans="1:16" ht="12.75" outlineLevel="1">
      <c r="A208" s="51">
        <f t="shared" si="33"/>
        <v>17</v>
      </c>
      <c r="B208" s="51">
        <f t="shared" si="33"/>
        <v>3</v>
      </c>
      <c r="C208" s="65" t="str">
        <f>'[1]СТАРТ+'!E32</f>
        <v>205С</v>
      </c>
      <c r="D208" s="52">
        <v>2.8</v>
      </c>
      <c r="E208" s="59">
        <v>3.5</v>
      </c>
      <c r="F208" s="59">
        <v>3</v>
      </c>
      <c r="G208" s="59">
        <v>4</v>
      </c>
      <c r="H208" s="59">
        <v>3.5</v>
      </c>
      <c r="I208" s="59">
        <v>4</v>
      </c>
      <c r="J208" s="59">
        <v>4</v>
      </c>
      <c r="K208" s="59">
        <v>3</v>
      </c>
      <c r="L208" s="54">
        <f>(SUM(E208:K208)-LARGE(E208:K208,1)-LARGE(E208:K208,2)-SMALL(E208:K208,1)-SMALL(E208:K208,2))</f>
        <v>11</v>
      </c>
      <c r="M208" s="55">
        <f>(SUM(E208:K208)-LARGE(E208:K208,1)-LARGE(E208:K208,2)-SMALL(E208:K208,1)-SMALL(E208:K208,2))*D208</f>
        <v>30.799999999999997</v>
      </c>
      <c r="N208" s="56">
        <f t="shared" si="32"/>
        <v>326.7</v>
      </c>
      <c r="O208" s="56">
        <f t="shared" si="32"/>
        <v>176.5</v>
      </c>
      <c r="P208" s="58"/>
    </row>
    <row r="209" spans="1:16" ht="12.75" outlineLevel="1">
      <c r="A209" s="51">
        <f t="shared" si="33"/>
        <v>17</v>
      </c>
      <c r="B209" s="51">
        <f t="shared" si="33"/>
        <v>3</v>
      </c>
      <c r="C209" s="65" t="str">
        <f>'[1]СТАРТ+'!G32</f>
        <v>305С</v>
      </c>
      <c r="D209" s="52">
        <v>2.8</v>
      </c>
      <c r="E209" s="59">
        <v>5.5</v>
      </c>
      <c r="F209" s="59">
        <v>5</v>
      </c>
      <c r="G209" s="59">
        <v>4.5</v>
      </c>
      <c r="H209" s="59">
        <v>4.5</v>
      </c>
      <c r="I209" s="59">
        <v>5</v>
      </c>
      <c r="J209" s="59">
        <v>4.5</v>
      </c>
      <c r="K209" s="59">
        <v>4.5</v>
      </c>
      <c r="L209" s="54">
        <f>(SUM(E209:K209)-LARGE(E209:K209,1)-LARGE(E209:K209,2)-SMALL(E209:K209,1)-SMALL(E209:K209,2))</f>
        <v>14</v>
      </c>
      <c r="M209" s="55">
        <f>(SUM(E209:K209)-LARGE(E209:K209,1)-LARGE(E209:K209,2)-SMALL(E209:K209,1)-SMALL(E209:K209,2))*D209</f>
        <v>39.199999999999996</v>
      </c>
      <c r="N209" s="56">
        <f t="shared" si="32"/>
        <v>326.7</v>
      </c>
      <c r="O209" s="56">
        <f t="shared" si="32"/>
        <v>176.5</v>
      </c>
      <c r="P209" s="58"/>
    </row>
    <row r="210" spans="1:16" ht="12.75" outlineLevel="1">
      <c r="A210" s="51">
        <f t="shared" si="33"/>
        <v>17</v>
      </c>
      <c r="B210" s="51">
        <f t="shared" si="33"/>
        <v>3</v>
      </c>
      <c r="C210" s="65" t="str">
        <f>'[1]СТАРТ+'!I32</f>
        <v>5134Д</v>
      </c>
      <c r="D210" s="52">
        <v>2.5</v>
      </c>
      <c r="E210" s="59">
        <v>6</v>
      </c>
      <c r="F210" s="59">
        <v>6</v>
      </c>
      <c r="G210" s="59">
        <v>5.5</v>
      </c>
      <c r="H210" s="59">
        <v>6</v>
      </c>
      <c r="I210" s="59">
        <v>6</v>
      </c>
      <c r="J210" s="59">
        <v>5.5</v>
      </c>
      <c r="K210" s="59">
        <v>5.5</v>
      </c>
      <c r="L210" s="54">
        <f>(SUM(E210:K210)-LARGE(E210:K210,1)-LARGE(E210:K210,2)-SMALL(E210:K210,1)-SMALL(E210:K210,2))</f>
        <v>17.5</v>
      </c>
      <c r="M210" s="55">
        <f>(SUM(E210:K210)-LARGE(E210:K210,1)-LARGE(E210:K210,2)-SMALL(E210:K210,1)-SMALL(E210:K210,2))*D210</f>
        <v>43.75</v>
      </c>
      <c r="N210" s="56">
        <f t="shared" si="32"/>
        <v>326.7</v>
      </c>
      <c r="O210" s="56">
        <f t="shared" si="32"/>
        <v>176.5</v>
      </c>
      <c r="P210" s="58"/>
    </row>
    <row r="211" spans="1:16" ht="15" outlineLevel="1">
      <c r="A211" s="51">
        <f t="shared" si="33"/>
        <v>17</v>
      </c>
      <c r="B211" s="51">
        <f t="shared" si="33"/>
        <v>3</v>
      </c>
      <c r="C211" s="66" t="s">
        <v>12</v>
      </c>
      <c r="D211" s="61">
        <v>10.8</v>
      </c>
      <c r="E211" s="67"/>
      <c r="F211" s="67"/>
      <c r="G211" s="67"/>
      <c r="H211" s="68"/>
      <c r="I211" s="59"/>
      <c r="J211" s="59"/>
      <c r="K211" s="59"/>
      <c r="L211" s="63" t="s">
        <v>13</v>
      </c>
      <c r="M211" s="69">
        <f>SUM(M207:M210)</f>
        <v>150.2</v>
      </c>
      <c r="N211" s="56">
        <f t="shared" si="32"/>
        <v>326.7</v>
      </c>
      <c r="O211" s="56">
        <f t="shared" si="32"/>
        <v>176.5</v>
      </c>
      <c r="P211" s="58"/>
    </row>
    <row r="212" spans="1:16" s="50" customFormat="1" ht="15">
      <c r="A212" s="43">
        <v>18</v>
      </c>
      <c r="B212" s="44">
        <f>'[1]СТАРТ+'!B42</f>
        <v>4</v>
      </c>
      <c r="C212" s="45" t="str">
        <f>'[1]СТАРТ+'!C42</f>
        <v>УКРАИНЕЦ АЛЕКСАНДР</v>
      </c>
      <c r="D212" s="46"/>
      <c r="E212" s="45"/>
      <c r="F212" s="45"/>
      <c r="G212" s="45">
        <f>'[1]СТАРТ+'!F42</f>
        <v>2000</v>
      </c>
      <c r="H212" s="45" t="str">
        <f>'[1]СТАРТ+'!G42</f>
        <v>КМС</v>
      </c>
      <c r="I212" s="45" t="str">
        <f>'[1]СТАРТ+'!H42</f>
        <v>ЕКАТЕРИНБУРГ, ЮНОСТЬ</v>
      </c>
      <c r="J212" s="45"/>
      <c r="K212" s="45"/>
      <c r="L212" s="47"/>
      <c r="M212" s="43"/>
      <c r="N212" s="48">
        <f>SUM(M218+M219+M220+M221+M222)</f>
        <v>322.70000000000005</v>
      </c>
      <c r="O212" s="48">
        <f>M218</f>
        <v>176</v>
      </c>
      <c r="P212" s="71" t="str">
        <f>'[1]СТАРТ+'!M42</f>
        <v>КАЙЗЕР И.М.</v>
      </c>
    </row>
    <row r="213" spans="1:16" ht="12.75" outlineLevel="1">
      <c r="A213" s="51">
        <f>A212</f>
        <v>18</v>
      </c>
      <c r="B213" s="51">
        <f>B212</f>
        <v>4</v>
      </c>
      <c r="C213" s="43" t="str">
        <f>'[1]СТАРТ+'!C43</f>
        <v>103В</v>
      </c>
      <c r="D213" s="52">
        <v>1.6</v>
      </c>
      <c r="E213" s="53">
        <v>7</v>
      </c>
      <c r="F213" s="53">
        <v>6.5</v>
      </c>
      <c r="G213" s="53">
        <v>6.5</v>
      </c>
      <c r="H213" s="53">
        <v>7</v>
      </c>
      <c r="I213" s="53">
        <v>7</v>
      </c>
      <c r="J213" s="53">
        <v>7</v>
      </c>
      <c r="K213" s="53">
        <v>6.5</v>
      </c>
      <c r="L213" s="54">
        <f>(SUM(E213:K213)-LARGE(E213:K213,1)-LARGE(E213:K213,2)-SMALL(E213:K213,1)-SMALL(E213:K213,2))</f>
        <v>20.5</v>
      </c>
      <c r="M213" s="55">
        <f>(SUM(E213:K213)-LARGE(E213:K213,1)-LARGE(E213:K213,2)-SMALL(E213:K213,1)-SMALL(E213:K213,2))*D213</f>
        <v>32.800000000000004</v>
      </c>
      <c r="N213" s="56">
        <f aca="true" t="shared" si="34" ref="N213:O223">N212</f>
        <v>322.70000000000005</v>
      </c>
      <c r="O213" s="56">
        <f t="shared" si="34"/>
        <v>176</v>
      </c>
      <c r="P213" s="57"/>
    </row>
    <row r="214" spans="1:16" ht="12.75" outlineLevel="1">
      <c r="A214" s="51">
        <f aca="true" t="shared" si="35" ref="A214:B223">A213</f>
        <v>18</v>
      </c>
      <c r="B214" s="51">
        <f t="shared" si="35"/>
        <v>4</v>
      </c>
      <c r="C214" s="43" t="str">
        <f>'[1]СТАРТ+'!E43</f>
        <v>403В</v>
      </c>
      <c r="D214" s="52">
        <v>2.1</v>
      </c>
      <c r="E214" s="53">
        <v>6</v>
      </c>
      <c r="F214" s="53">
        <v>6</v>
      </c>
      <c r="G214" s="53">
        <v>6</v>
      </c>
      <c r="H214" s="53">
        <v>5.5</v>
      </c>
      <c r="I214" s="53">
        <v>6.5</v>
      </c>
      <c r="J214" s="53">
        <v>6</v>
      </c>
      <c r="K214" s="53">
        <v>6</v>
      </c>
      <c r="L214" s="54">
        <f>(SUM(E214:K214)-LARGE(E214:K214,1)-LARGE(E214:K214,2)-SMALL(E214:K214,1)-SMALL(E214:K214,2))</f>
        <v>18</v>
      </c>
      <c r="M214" s="55">
        <f>(SUM(E214:K214)-LARGE(E214:K214,1)-LARGE(E214:K214,2)-SMALL(E214:K214,1)-SMALL(E214:K214,2))*D214</f>
        <v>37.800000000000004</v>
      </c>
      <c r="N214" s="56">
        <f t="shared" si="34"/>
        <v>322.70000000000005</v>
      </c>
      <c r="O214" s="56">
        <f t="shared" si="34"/>
        <v>176</v>
      </c>
      <c r="P214" s="57"/>
    </row>
    <row r="215" spans="1:16" ht="12.75" outlineLevel="1">
      <c r="A215" s="51">
        <f t="shared" si="35"/>
        <v>18</v>
      </c>
      <c r="B215" s="51">
        <f t="shared" si="35"/>
        <v>4</v>
      </c>
      <c r="C215" s="43" t="str">
        <f>'[1]СТАРТ+'!G43</f>
        <v>201В</v>
      </c>
      <c r="D215" s="52">
        <v>1.8</v>
      </c>
      <c r="E215" s="53">
        <v>6.5</v>
      </c>
      <c r="F215" s="53">
        <v>6</v>
      </c>
      <c r="G215" s="53">
        <v>6.5</v>
      </c>
      <c r="H215" s="53">
        <v>6</v>
      </c>
      <c r="I215" s="53">
        <v>6.5</v>
      </c>
      <c r="J215" s="53">
        <v>6.5</v>
      </c>
      <c r="K215" s="53">
        <v>6</v>
      </c>
      <c r="L215" s="54">
        <f>(SUM(E215:K215)-LARGE(E215:K215,1)-LARGE(E215:K215,2)-SMALL(E215:K215,1)-SMALL(E215:K215,2))</f>
        <v>19</v>
      </c>
      <c r="M215" s="55">
        <f>(SUM(E215:K215)-LARGE(E215:K215,1)-LARGE(E215:K215,2)-SMALL(E215:K215,1)-SMALL(E215:K215,2))*D215</f>
        <v>34.2</v>
      </c>
      <c r="N215" s="56">
        <f t="shared" si="34"/>
        <v>322.70000000000005</v>
      </c>
      <c r="O215" s="56">
        <f t="shared" si="34"/>
        <v>176</v>
      </c>
      <c r="P215" s="58"/>
    </row>
    <row r="216" spans="1:16" ht="12.75" outlineLevel="1">
      <c r="A216" s="51">
        <f t="shared" si="35"/>
        <v>18</v>
      </c>
      <c r="B216" s="51">
        <f t="shared" si="35"/>
        <v>4</v>
      </c>
      <c r="C216" s="43" t="str">
        <f>'[1]СТАРТ+'!I43</f>
        <v>301В</v>
      </c>
      <c r="D216" s="52">
        <v>1.9</v>
      </c>
      <c r="E216" s="59">
        <v>6</v>
      </c>
      <c r="F216" s="53">
        <v>6.5</v>
      </c>
      <c r="G216" s="53">
        <v>6</v>
      </c>
      <c r="H216" s="53">
        <v>5.5</v>
      </c>
      <c r="I216" s="53">
        <v>6.5</v>
      </c>
      <c r="J216" s="53">
        <v>5.5</v>
      </c>
      <c r="K216" s="53">
        <v>6</v>
      </c>
      <c r="L216" s="54">
        <f>(SUM(E216:K216)-LARGE(E216:K216,1)-LARGE(E216:K216,2)-SMALL(E216:K216,1)-SMALL(E216:K216,2))</f>
        <v>18</v>
      </c>
      <c r="M216" s="55">
        <f>(SUM(E216:K216)-LARGE(E216:K216,1)-LARGE(E216:K216,2)-SMALL(E216:K216,1)-SMALL(E216:K216,2))*D216</f>
        <v>34.199999999999996</v>
      </c>
      <c r="N216" s="56">
        <f t="shared" si="34"/>
        <v>322.70000000000005</v>
      </c>
      <c r="O216" s="56">
        <f t="shared" si="34"/>
        <v>176</v>
      </c>
      <c r="P216" s="58"/>
    </row>
    <row r="217" spans="1:16" ht="12.75" outlineLevel="1">
      <c r="A217" s="51">
        <f t="shared" si="35"/>
        <v>18</v>
      </c>
      <c r="B217" s="51">
        <f t="shared" si="35"/>
        <v>4</v>
      </c>
      <c r="C217" s="43" t="str">
        <f>'[1]СТАРТ+'!K43</f>
        <v>5231Д</v>
      </c>
      <c r="D217" s="52">
        <v>2</v>
      </c>
      <c r="E217" s="59">
        <v>6.5</v>
      </c>
      <c r="F217" s="53">
        <v>6</v>
      </c>
      <c r="G217" s="53">
        <v>6</v>
      </c>
      <c r="H217" s="53">
        <v>6.5</v>
      </c>
      <c r="I217" s="53">
        <v>6</v>
      </c>
      <c r="J217" s="53">
        <v>6.5</v>
      </c>
      <c r="K217" s="53">
        <v>6</v>
      </c>
      <c r="L217" s="54">
        <f>(SUM(E217:K217)-LARGE(E217:K217,1)-LARGE(E217:K217,2)-SMALL(E217:K217,1)-SMALL(E217:K217,2))</f>
        <v>18.5</v>
      </c>
      <c r="M217" s="55">
        <f>(SUM(E217:K217)-LARGE(E217:K217,1)-LARGE(E217:K217,2)-SMALL(E217:K217,1)-SMALL(E217:K217,2))*D217</f>
        <v>37</v>
      </c>
      <c r="N217" s="56">
        <f t="shared" si="34"/>
        <v>322.70000000000005</v>
      </c>
      <c r="O217" s="56">
        <f t="shared" si="34"/>
        <v>176</v>
      </c>
      <c r="P217" s="58"/>
    </row>
    <row r="218" spans="1:16" ht="15" outlineLevel="1">
      <c r="A218" s="51">
        <f t="shared" si="35"/>
        <v>18</v>
      </c>
      <c r="B218" s="51">
        <f t="shared" si="35"/>
        <v>4</v>
      </c>
      <c r="C218" s="60" t="s">
        <v>10</v>
      </c>
      <c r="D218" s="61">
        <v>9.4</v>
      </c>
      <c r="E218" s="62"/>
      <c r="F218" s="59"/>
      <c r="G218" s="59"/>
      <c r="H218" s="59"/>
      <c r="I218" s="59"/>
      <c r="J218" s="59"/>
      <c r="K218" s="59"/>
      <c r="L218" s="63" t="s">
        <v>11</v>
      </c>
      <c r="M218" s="64">
        <f>SUM(M213:M217)</f>
        <v>176</v>
      </c>
      <c r="N218" s="56">
        <f t="shared" si="34"/>
        <v>322.70000000000005</v>
      </c>
      <c r="O218" s="56">
        <f t="shared" si="34"/>
        <v>176</v>
      </c>
      <c r="P218" s="58"/>
    </row>
    <row r="219" spans="1:16" ht="12.75" outlineLevel="1">
      <c r="A219" s="51">
        <f t="shared" si="35"/>
        <v>18</v>
      </c>
      <c r="B219" s="51">
        <f t="shared" si="35"/>
        <v>4</v>
      </c>
      <c r="C219" s="65" t="str">
        <f>'[1]СТАРТ+'!C44</f>
        <v>105В</v>
      </c>
      <c r="D219" s="52">
        <v>2.4</v>
      </c>
      <c r="E219" s="59">
        <v>6.5</v>
      </c>
      <c r="F219" s="59">
        <v>6.5</v>
      </c>
      <c r="G219" s="59">
        <v>6</v>
      </c>
      <c r="H219" s="59">
        <v>6.5</v>
      </c>
      <c r="I219" s="59">
        <v>6.5</v>
      </c>
      <c r="J219" s="59">
        <v>6.5</v>
      </c>
      <c r="K219" s="59">
        <v>6</v>
      </c>
      <c r="L219" s="54">
        <f>(SUM(E219:K219)-LARGE(E219:K219,1)-LARGE(E219:K219,2)-SMALL(E219:K219,1)-SMALL(E219:K219,2))</f>
        <v>19.5</v>
      </c>
      <c r="M219" s="55">
        <f>(SUM(E219:K219)-LARGE(E219:K219,1)-LARGE(E219:K219,2)-SMALL(E219:K219,1)-SMALL(E219:K219,2))*D219</f>
        <v>46.8</v>
      </c>
      <c r="N219" s="56">
        <f t="shared" si="34"/>
        <v>322.70000000000005</v>
      </c>
      <c r="O219" s="56">
        <f t="shared" si="34"/>
        <v>176</v>
      </c>
      <c r="P219" s="58"/>
    </row>
    <row r="220" spans="1:16" ht="12.75" outlineLevel="1">
      <c r="A220" s="51">
        <f t="shared" si="35"/>
        <v>18</v>
      </c>
      <c r="B220" s="51">
        <f t="shared" si="35"/>
        <v>4</v>
      </c>
      <c r="C220" s="65" t="str">
        <f>'[1]СТАРТ+'!E44</f>
        <v>405С</v>
      </c>
      <c r="D220" s="52">
        <v>2.7</v>
      </c>
      <c r="E220" s="59">
        <v>3</v>
      </c>
      <c r="F220" s="59">
        <v>3</v>
      </c>
      <c r="G220" s="59">
        <v>3.5</v>
      </c>
      <c r="H220" s="59">
        <v>2.5</v>
      </c>
      <c r="I220" s="59">
        <v>3</v>
      </c>
      <c r="J220" s="59">
        <v>3</v>
      </c>
      <c r="K220" s="59">
        <v>3</v>
      </c>
      <c r="L220" s="54">
        <f>(SUM(E220:K220)-LARGE(E220:K220,1)-LARGE(E220:K220,2)-SMALL(E220:K220,1)-SMALL(E220:K220,2))</f>
        <v>9</v>
      </c>
      <c r="M220" s="55">
        <f>(SUM(E220:K220)-LARGE(E220:K220,1)-LARGE(E220:K220,2)-SMALL(E220:K220,1)-SMALL(E220:K220,2))*D220</f>
        <v>24.3</v>
      </c>
      <c r="N220" s="56">
        <f t="shared" si="34"/>
        <v>322.70000000000005</v>
      </c>
      <c r="O220" s="56">
        <f t="shared" si="34"/>
        <v>176</v>
      </c>
      <c r="P220" s="58"/>
    </row>
    <row r="221" spans="1:16" ht="12.75" outlineLevel="1">
      <c r="A221" s="51">
        <f t="shared" si="35"/>
        <v>18</v>
      </c>
      <c r="B221" s="51">
        <f t="shared" si="35"/>
        <v>4</v>
      </c>
      <c r="C221" s="65" t="str">
        <f>'[1]СТАРТ+'!G44</f>
        <v>205С</v>
      </c>
      <c r="D221" s="52">
        <v>2.8</v>
      </c>
      <c r="E221" s="59">
        <v>4.5</v>
      </c>
      <c r="F221" s="59">
        <v>5</v>
      </c>
      <c r="G221" s="59">
        <v>5</v>
      </c>
      <c r="H221" s="59">
        <v>4.5</v>
      </c>
      <c r="I221" s="59">
        <v>5</v>
      </c>
      <c r="J221" s="59">
        <v>5</v>
      </c>
      <c r="K221" s="59">
        <v>4.5</v>
      </c>
      <c r="L221" s="54">
        <f>(SUM(E221:K221)-LARGE(E221:K221,1)-LARGE(E221:K221,2)-SMALL(E221:K221,1)-SMALL(E221:K221,2))</f>
        <v>14.5</v>
      </c>
      <c r="M221" s="55">
        <f>(SUM(E221:K221)-LARGE(E221:K221,1)-LARGE(E221:K221,2)-SMALL(E221:K221,1)-SMALL(E221:K221,2))*D221</f>
        <v>40.599999999999994</v>
      </c>
      <c r="N221" s="56">
        <f t="shared" si="34"/>
        <v>322.70000000000005</v>
      </c>
      <c r="O221" s="56">
        <f t="shared" si="34"/>
        <v>176</v>
      </c>
      <c r="P221" s="58"/>
    </row>
    <row r="222" spans="1:16" ht="12.75" outlineLevel="1">
      <c r="A222" s="51">
        <f t="shared" si="35"/>
        <v>18</v>
      </c>
      <c r="B222" s="51">
        <f t="shared" si="35"/>
        <v>4</v>
      </c>
      <c r="C222" s="65" t="str">
        <f>'[1]СТАРТ+'!I44</f>
        <v>305С</v>
      </c>
      <c r="D222" s="52">
        <v>2.8</v>
      </c>
      <c r="E222" s="59">
        <v>4.5</v>
      </c>
      <c r="F222" s="59">
        <v>4</v>
      </c>
      <c r="G222" s="59">
        <v>4.5</v>
      </c>
      <c r="H222" s="59">
        <v>4</v>
      </c>
      <c r="I222" s="59">
        <v>4.5</v>
      </c>
      <c r="J222" s="59">
        <v>4</v>
      </c>
      <c r="K222" s="59">
        <v>4</v>
      </c>
      <c r="L222" s="54">
        <f>(SUM(E222:K222)-LARGE(E222:K222,1)-LARGE(E222:K222,2)-SMALL(E222:K222,1)-SMALL(E222:K222,2))</f>
        <v>12.5</v>
      </c>
      <c r="M222" s="55">
        <f>(SUM(E222:K222)-LARGE(E222:K222,1)-LARGE(E222:K222,2)-SMALL(E222:K222,1)-SMALL(E222:K222,2))*D222</f>
        <v>35</v>
      </c>
      <c r="N222" s="56">
        <f t="shared" si="34"/>
        <v>322.70000000000005</v>
      </c>
      <c r="O222" s="56">
        <f t="shared" si="34"/>
        <v>176</v>
      </c>
      <c r="P222" s="58"/>
    </row>
    <row r="223" spans="1:16" ht="15" outlineLevel="1">
      <c r="A223" s="51">
        <f t="shared" si="35"/>
        <v>18</v>
      </c>
      <c r="B223" s="51">
        <f t="shared" si="35"/>
        <v>4</v>
      </c>
      <c r="C223" s="66" t="s">
        <v>12</v>
      </c>
      <c r="D223" s="61">
        <v>10.7</v>
      </c>
      <c r="E223" s="67"/>
      <c r="F223" s="67"/>
      <c r="G223" s="67"/>
      <c r="H223" s="68"/>
      <c r="I223" s="59"/>
      <c r="J223" s="59"/>
      <c r="K223" s="59"/>
      <c r="L223" s="63" t="s">
        <v>13</v>
      </c>
      <c r="M223" s="69">
        <f>SUM(M219:M222)</f>
        <v>146.7</v>
      </c>
      <c r="N223" s="56">
        <f t="shared" si="34"/>
        <v>322.70000000000005</v>
      </c>
      <c r="O223" s="56">
        <f t="shared" si="34"/>
        <v>176</v>
      </c>
      <c r="P223" s="58"/>
    </row>
    <row r="224" spans="1:16" s="50" customFormat="1" ht="15">
      <c r="A224" s="43">
        <v>19</v>
      </c>
      <c r="B224" s="44">
        <f>'[1]СТАРТ+'!B54</f>
        <v>5</v>
      </c>
      <c r="C224" s="45" t="str">
        <f>'[1]СТАРТ+'!C54</f>
        <v>ШВЕЦОВ ИЛЬЯ</v>
      </c>
      <c r="D224" s="46"/>
      <c r="E224" s="45"/>
      <c r="F224" s="45"/>
      <c r="G224" s="45">
        <f>'[1]СТАРТ+'!F54</f>
        <v>2000</v>
      </c>
      <c r="H224" s="45" t="str">
        <f>'[1]СТАРТ+'!G54</f>
        <v>КМС</v>
      </c>
      <c r="I224" s="45" t="str">
        <f>'[1]СТАРТ+'!H54</f>
        <v>МОСКВА-2, ЮНОСТЬ МОСКВЫ</v>
      </c>
      <c r="J224" s="45"/>
      <c r="K224" s="45"/>
      <c r="L224" s="47"/>
      <c r="M224" s="43"/>
      <c r="N224" s="48">
        <f>SUM(M230+M231+M232+M233+M234)</f>
        <v>322.35</v>
      </c>
      <c r="O224" s="48">
        <f>M230</f>
        <v>158.05</v>
      </c>
      <c r="P224" s="71" t="str">
        <f>'[1]СТАРТ+'!M54</f>
        <v>НИКОЛАЕВА М.А., ШАТАЛОВА Л.В.</v>
      </c>
    </row>
    <row r="225" spans="1:16" ht="12.75" outlineLevel="1">
      <c r="A225" s="51">
        <f>A224</f>
        <v>19</v>
      </c>
      <c r="B225" s="51">
        <f>B224</f>
        <v>5</v>
      </c>
      <c r="C225" s="43" t="str">
        <f>'[1]СТАРТ+'!C55</f>
        <v>103В</v>
      </c>
      <c r="D225" s="52">
        <v>1.6</v>
      </c>
      <c r="E225" s="53">
        <v>6</v>
      </c>
      <c r="F225" s="53">
        <v>6</v>
      </c>
      <c r="G225" s="53">
        <v>6</v>
      </c>
      <c r="H225" s="53">
        <v>5.5</v>
      </c>
      <c r="I225" s="53">
        <v>6</v>
      </c>
      <c r="J225" s="53">
        <v>6</v>
      </c>
      <c r="K225" s="53">
        <v>6</v>
      </c>
      <c r="L225" s="54">
        <f>(SUM(E225:K225)-LARGE(E225:K225,1)-LARGE(E225:K225,2)-SMALL(E225:K225,1)-SMALL(E225:K225,2))</f>
        <v>18</v>
      </c>
      <c r="M225" s="55">
        <f>(SUM(E225:K225)-LARGE(E225:K225,1)-LARGE(E225:K225,2)-SMALL(E225:K225,1)-SMALL(E225:K225,2))*D225</f>
        <v>28.8</v>
      </c>
      <c r="N225" s="56">
        <f aca="true" t="shared" si="36" ref="N225:O235">N224</f>
        <v>322.35</v>
      </c>
      <c r="O225" s="56">
        <f t="shared" si="36"/>
        <v>158.05</v>
      </c>
      <c r="P225" s="57"/>
    </row>
    <row r="226" spans="1:16" ht="12.75" outlineLevel="1">
      <c r="A226" s="51">
        <f aca="true" t="shared" si="37" ref="A226:B235">A225</f>
        <v>19</v>
      </c>
      <c r="B226" s="51">
        <f t="shared" si="37"/>
        <v>5</v>
      </c>
      <c r="C226" s="43" t="str">
        <f>'[1]СТАРТ+'!E55</f>
        <v>201В</v>
      </c>
      <c r="D226" s="52">
        <v>1.8</v>
      </c>
      <c r="E226" s="53">
        <v>7</v>
      </c>
      <c r="F226" s="53">
        <v>7</v>
      </c>
      <c r="G226" s="53">
        <v>6.5</v>
      </c>
      <c r="H226" s="53">
        <v>6.5</v>
      </c>
      <c r="I226" s="53">
        <v>7</v>
      </c>
      <c r="J226" s="53">
        <v>7</v>
      </c>
      <c r="K226" s="53">
        <v>6.5</v>
      </c>
      <c r="L226" s="54">
        <f>(SUM(E226:K226)-LARGE(E226:K226,1)-LARGE(E226:K226,2)-SMALL(E226:K226,1)-SMALL(E226:K226,2))</f>
        <v>20.5</v>
      </c>
      <c r="M226" s="55">
        <f>(SUM(E226:K226)-LARGE(E226:K226,1)-LARGE(E226:K226,2)-SMALL(E226:K226,1)-SMALL(E226:K226,2))*D226</f>
        <v>36.9</v>
      </c>
      <c r="N226" s="56">
        <f t="shared" si="36"/>
        <v>322.35</v>
      </c>
      <c r="O226" s="56">
        <f t="shared" si="36"/>
        <v>158.05</v>
      </c>
      <c r="P226" s="57"/>
    </row>
    <row r="227" spans="1:16" ht="12.75" outlineLevel="1">
      <c r="A227" s="51">
        <f t="shared" si="37"/>
        <v>19</v>
      </c>
      <c r="B227" s="51">
        <f t="shared" si="37"/>
        <v>5</v>
      </c>
      <c r="C227" s="43" t="str">
        <f>'[1]СТАРТ+'!G55</f>
        <v>301В</v>
      </c>
      <c r="D227" s="52">
        <v>1.9</v>
      </c>
      <c r="E227" s="53">
        <v>4</v>
      </c>
      <c r="F227" s="53">
        <v>4.5</v>
      </c>
      <c r="G227" s="53">
        <v>4.5</v>
      </c>
      <c r="H227" s="53">
        <v>4.5</v>
      </c>
      <c r="I227" s="53">
        <v>4.5</v>
      </c>
      <c r="J227" s="53">
        <v>4</v>
      </c>
      <c r="K227" s="53">
        <v>4</v>
      </c>
      <c r="L227" s="54">
        <f>(SUM(E227:K227)-LARGE(E227:K227,1)-LARGE(E227:K227,2)-SMALL(E227:K227,1)-SMALL(E227:K227,2))</f>
        <v>13</v>
      </c>
      <c r="M227" s="55">
        <f>(SUM(E227:K227)-LARGE(E227:K227,1)-LARGE(E227:K227,2)-SMALL(E227:K227,1)-SMALL(E227:K227,2))*D227</f>
        <v>24.7</v>
      </c>
      <c r="N227" s="56">
        <f t="shared" si="36"/>
        <v>322.35</v>
      </c>
      <c r="O227" s="56">
        <f t="shared" si="36"/>
        <v>158.05</v>
      </c>
      <c r="P227" s="58"/>
    </row>
    <row r="228" spans="1:16" ht="12.75" outlineLevel="1">
      <c r="A228" s="51">
        <f t="shared" si="37"/>
        <v>19</v>
      </c>
      <c r="B228" s="51">
        <f t="shared" si="37"/>
        <v>5</v>
      </c>
      <c r="C228" s="43" t="str">
        <f>'[1]СТАРТ+'!I55</f>
        <v>5231Д</v>
      </c>
      <c r="D228" s="52">
        <v>2</v>
      </c>
      <c r="E228" s="59">
        <v>5</v>
      </c>
      <c r="F228" s="53">
        <v>5.5</v>
      </c>
      <c r="G228" s="53">
        <v>6</v>
      </c>
      <c r="H228" s="53">
        <v>5.5</v>
      </c>
      <c r="I228" s="53">
        <v>5.5</v>
      </c>
      <c r="J228" s="53">
        <v>5.5</v>
      </c>
      <c r="K228" s="53">
        <v>5</v>
      </c>
      <c r="L228" s="54">
        <f>(SUM(E228:K228)-LARGE(E228:K228,1)-LARGE(E228:K228,2)-SMALL(E228:K228,1)-SMALL(E228:K228,2))</f>
        <v>16.5</v>
      </c>
      <c r="M228" s="55">
        <f>(SUM(E228:K228)-LARGE(E228:K228,1)-LARGE(E228:K228,2)-SMALL(E228:K228,1)-SMALL(E228:K228,2))*D228</f>
        <v>33</v>
      </c>
      <c r="N228" s="56">
        <f t="shared" si="36"/>
        <v>322.35</v>
      </c>
      <c r="O228" s="56">
        <f t="shared" si="36"/>
        <v>158.05</v>
      </c>
      <c r="P228" s="58"/>
    </row>
    <row r="229" spans="1:16" ht="12.75" outlineLevel="1">
      <c r="A229" s="51">
        <f t="shared" si="37"/>
        <v>19</v>
      </c>
      <c r="B229" s="51">
        <f t="shared" si="37"/>
        <v>5</v>
      </c>
      <c r="C229" s="43" t="str">
        <f>'[1]СТАРТ+'!K55</f>
        <v>403В</v>
      </c>
      <c r="D229" s="52">
        <v>2.1</v>
      </c>
      <c r="E229" s="59">
        <v>5</v>
      </c>
      <c r="F229" s="53">
        <v>6</v>
      </c>
      <c r="G229" s="53">
        <v>6</v>
      </c>
      <c r="H229" s="53">
        <v>5.5</v>
      </c>
      <c r="I229" s="53">
        <v>5</v>
      </c>
      <c r="J229" s="53">
        <v>5.5</v>
      </c>
      <c r="K229" s="53">
        <v>5.5</v>
      </c>
      <c r="L229" s="54">
        <f>(SUM(E229:K229)-LARGE(E229:K229,1)-LARGE(E229:K229,2)-SMALL(E229:K229,1)-SMALL(E229:K229,2))</f>
        <v>16.5</v>
      </c>
      <c r="M229" s="55">
        <f>(SUM(E229:K229)-LARGE(E229:K229,1)-LARGE(E229:K229,2)-SMALL(E229:K229,1)-SMALL(E229:K229,2))*D229</f>
        <v>34.65</v>
      </c>
      <c r="N229" s="56">
        <f t="shared" si="36"/>
        <v>322.35</v>
      </c>
      <c r="O229" s="56">
        <f t="shared" si="36"/>
        <v>158.05</v>
      </c>
      <c r="P229" s="58"/>
    </row>
    <row r="230" spans="1:16" ht="15" outlineLevel="1">
      <c r="A230" s="51">
        <f t="shared" si="37"/>
        <v>19</v>
      </c>
      <c r="B230" s="51">
        <f t="shared" si="37"/>
        <v>5</v>
      </c>
      <c r="C230" s="60" t="s">
        <v>10</v>
      </c>
      <c r="D230" s="61">
        <v>9.4</v>
      </c>
      <c r="E230" s="62"/>
      <c r="F230" s="59"/>
      <c r="G230" s="59"/>
      <c r="H230" s="59"/>
      <c r="I230" s="59"/>
      <c r="J230" s="59"/>
      <c r="K230" s="59"/>
      <c r="L230" s="63" t="s">
        <v>11</v>
      </c>
      <c r="M230" s="64">
        <f>SUM(M225:M229)</f>
        <v>158.05</v>
      </c>
      <c r="N230" s="56">
        <f t="shared" si="36"/>
        <v>322.35</v>
      </c>
      <c r="O230" s="56">
        <f t="shared" si="36"/>
        <v>158.05</v>
      </c>
      <c r="P230" s="58"/>
    </row>
    <row r="231" spans="1:16" ht="12.75" outlineLevel="1">
      <c r="A231" s="51">
        <f t="shared" si="37"/>
        <v>19</v>
      </c>
      <c r="B231" s="51">
        <f t="shared" si="37"/>
        <v>5</v>
      </c>
      <c r="C231" s="65" t="str">
        <f>'[1]СТАРТ+'!C56</f>
        <v>405С</v>
      </c>
      <c r="D231" s="52">
        <v>2.7</v>
      </c>
      <c r="E231" s="59">
        <v>2.5</v>
      </c>
      <c r="F231" s="59">
        <v>3</v>
      </c>
      <c r="G231" s="59">
        <v>3</v>
      </c>
      <c r="H231" s="59">
        <v>3</v>
      </c>
      <c r="I231" s="59">
        <v>3</v>
      </c>
      <c r="J231" s="59">
        <v>3</v>
      </c>
      <c r="K231" s="59">
        <v>2.5</v>
      </c>
      <c r="L231" s="54">
        <f>(SUM(E231:K231)-LARGE(E231:K231,1)-LARGE(E231:K231,2)-SMALL(E231:K231,1)-SMALL(E231:K231,2))</f>
        <v>9</v>
      </c>
      <c r="M231" s="55">
        <f>(SUM(E231:K231)-LARGE(E231:K231,1)-LARGE(E231:K231,2)-SMALL(E231:K231,1)-SMALL(E231:K231,2))*D231</f>
        <v>24.3</v>
      </c>
      <c r="N231" s="56">
        <f t="shared" si="36"/>
        <v>322.35</v>
      </c>
      <c r="O231" s="56">
        <f t="shared" si="36"/>
        <v>158.05</v>
      </c>
      <c r="P231" s="58"/>
    </row>
    <row r="232" spans="1:16" ht="12.75" outlineLevel="1">
      <c r="A232" s="51">
        <f t="shared" si="37"/>
        <v>19</v>
      </c>
      <c r="B232" s="51">
        <f t="shared" si="37"/>
        <v>5</v>
      </c>
      <c r="C232" s="65" t="str">
        <f>'[1]СТАРТ+'!E56</f>
        <v>205С</v>
      </c>
      <c r="D232" s="52">
        <v>2.8</v>
      </c>
      <c r="E232" s="59">
        <v>5</v>
      </c>
      <c r="F232" s="59">
        <v>5.5</v>
      </c>
      <c r="G232" s="59">
        <v>5.5</v>
      </c>
      <c r="H232" s="59">
        <v>5.5</v>
      </c>
      <c r="I232" s="59">
        <v>5.5</v>
      </c>
      <c r="J232" s="59">
        <v>5</v>
      </c>
      <c r="K232" s="59">
        <v>5</v>
      </c>
      <c r="L232" s="54">
        <f>(SUM(E232:K232)-LARGE(E232:K232,1)-LARGE(E232:K232,2)-SMALL(E232:K232,1)-SMALL(E232:K232,2))</f>
        <v>16</v>
      </c>
      <c r="M232" s="55">
        <f>(SUM(E232:K232)-LARGE(E232:K232,1)-LARGE(E232:K232,2)-SMALL(E232:K232,1)-SMALL(E232:K232,2))*D232</f>
        <v>44.8</v>
      </c>
      <c r="N232" s="56">
        <f t="shared" si="36"/>
        <v>322.35</v>
      </c>
      <c r="O232" s="56">
        <f t="shared" si="36"/>
        <v>158.05</v>
      </c>
      <c r="P232" s="58"/>
    </row>
    <row r="233" spans="1:16" ht="12.75" outlineLevel="1">
      <c r="A233" s="51">
        <f t="shared" si="37"/>
        <v>19</v>
      </c>
      <c r="B233" s="51">
        <f t="shared" si="37"/>
        <v>5</v>
      </c>
      <c r="C233" s="65" t="str">
        <f>'[1]СТАРТ+'!G56</f>
        <v>305С</v>
      </c>
      <c r="D233" s="52">
        <v>2.8</v>
      </c>
      <c r="E233" s="59">
        <v>8</v>
      </c>
      <c r="F233" s="59">
        <v>7.5</v>
      </c>
      <c r="G233" s="59">
        <v>7.5</v>
      </c>
      <c r="H233" s="59">
        <v>7.5</v>
      </c>
      <c r="I233" s="59">
        <v>7.5</v>
      </c>
      <c r="J233" s="59">
        <v>7.5</v>
      </c>
      <c r="K233" s="59">
        <v>7.5</v>
      </c>
      <c r="L233" s="54">
        <f>(SUM(E233:K233)-LARGE(E233:K233,1)-LARGE(E233:K233,2)-SMALL(E233:K233,1)-SMALL(E233:K233,2))</f>
        <v>22.5</v>
      </c>
      <c r="M233" s="55">
        <f>(SUM(E233:K233)-LARGE(E233:K233,1)-LARGE(E233:K233,2)-SMALL(E233:K233,1)-SMALL(E233:K233,2))*D233</f>
        <v>62.99999999999999</v>
      </c>
      <c r="N233" s="56">
        <f t="shared" si="36"/>
        <v>322.35</v>
      </c>
      <c r="O233" s="56">
        <f t="shared" si="36"/>
        <v>158.05</v>
      </c>
      <c r="P233" s="58"/>
    </row>
    <row r="234" spans="1:16" ht="12.75" outlineLevel="1">
      <c r="A234" s="51">
        <f t="shared" si="37"/>
        <v>19</v>
      </c>
      <c r="B234" s="51">
        <f t="shared" si="37"/>
        <v>5</v>
      </c>
      <c r="C234" s="65" t="str">
        <f>'[1]СТАРТ+'!I56</f>
        <v>5235Д</v>
      </c>
      <c r="D234" s="52">
        <v>2.8</v>
      </c>
      <c r="E234" s="59">
        <v>1.5</v>
      </c>
      <c r="F234" s="59">
        <v>4.5</v>
      </c>
      <c r="G234" s="59">
        <v>4</v>
      </c>
      <c r="H234" s="59">
        <v>4.5</v>
      </c>
      <c r="I234" s="59">
        <v>5</v>
      </c>
      <c r="J234" s="59">
        <v>2</v>
      </c>
      <c r="K234" s="59">
        <v>3</v>
      </c>
      <c r="L234" s="54">
        <f>(SUM(E234:K234)-LARGE(E234:K234,1)-LARGE(E234:K234,2)-SMALL(E234:K234,1)-SMALL(E234:K234,2))</f>
        <v>11.5</v>
      </c>
      <c r="M234" s="55">
        <f>(SUM(E234:K234)-LARGE(E234:K234,1)-LARGE(E234:K234,2)-SMALL(E234:K234,1)-SMALL(E234:K234,2))*D234</f>
        <v>32.199999999999996</v>
      </c>
      <c r="N234" s="56">
        <f t="shared" si="36"/>
        <v>322.35</v>
      </c>
      <c r="O234" s="56">
        <f t="shared" si="36"/>
        <v>158.05</v>
      </c>
      <c r="P234" s="58"/>
    </row>
    <row r="235" spans="1:16" ht="15" outlineLevel="1">
      <c r="A235" s="51">
        <f t="shared" si="37"/>
        <v>19</v>
      </c>
      <c r="B235" s="51">
        <f t="shared" si="37"/>
        <v>5</v>
      </c>
      <c r="C235" s="66" t="s">
        <v>12</v>
      </c>
      <c r="D235" s="61">
        <v>11.1</v>
      </c>
      <c r="E235" s="67"/>
      <c r="F235" s="67"/>
      <c r="G235" s="67"/>
      <c r="H235" s="68"/>
      <c r="I235" s="59"/>
      <c r="J235" s="59"/>
      <c r="K235" s="59"/>
      <c r="L235" s="63" t="s">
        <v>13</v>
      </c>
      <c r="M235" s="69">
        <f>SUM(M231:M234)</f>
        <v>164.29999999999998</v>
      </c>
      <c r="N235" s="56">
        <f t="shared" si="36"/>
        <v>322.35</v>
      </c>
      <c r="O235" s="56">
        <f t="shared" si="36"/>
        <v>158.05</v>
      </c>
      <c r="P235" s="58"/>
    </row>
    <row r="236" spans="1:16" s="50" customFormat="1" ht="15">
      <c r="A236" s="43">
        <v>20</v>
      </c>
      <c r="B236" s="44">
        <f>'[1]СТАРТ+'!B186</f>
        <v>16</v>
      </c>
      <c r="C236" s="45" t="str">
        <f>'[1]СТАРТ+'!C186</f>
        <v>ГОРЯЧКИН СЕМЕН</v>
      </c>
      <c r="D236" s="46"/>
      <c r="E236" s="45"/>
      <c r="F236" s="45"/>
      <c r="G236" s="45">
        <f>'[1]СТАРТ+'!F186</f>
        <v>2000</v>
      </c>
      <c r="H236" s="45" t="str">
        <f>'[1]СТАРТ+'!G186</f>
        <v>КМС</v>
      </c>
      <c r="I236" s="45" t="str">
        <f>'[1]СТАРТ+'!H186</f>
        <v>ЧЕЛЯБИНСК, МБУ ДОД СДЮСШОР 7</v>
      </c>
      <c r="J236" s="45"/>
      <c r="K236" s="45"/>
      <c r="L236" s="47"/>
      <c r="M236" s="43"/>
      <c r="N236" s="48">
        <f>SUM(M242+M243+M244+M245+M246)</f>
        <v>314.90000000000003</v>
      </c>
      <c r="O236" s="48">
        <f>M242</f>
        <v>170.10000000000002</v>
      </c>
      <c r="P236" s="71" t="str">
        <f>'[1]СТАРТ+'!M186</f>
        <v>ПИРОЖКОВ Ю.В.</v>
      </c>
    </row>
    <row r="237" spans="1:16" ht="12.75" outlineLevel="1">
      <c r="A237" s="51">
        <f>A236</f>
        <v>20</v>
      </c>
      <c r="B237" s="51">
        <f>B236</f>
        <v>16</v>
      </c>
      <c r="C237" s="43" t="str">
        <f>'[1]СТАРТ+'!C187</f>
        <v>103В</v>
      </c>
      <c r="D237" s="52">
        <v>1.6</v>
      </c>
      <c r="E237" s="53">
        <v>6.5</v>
      </c>
      <c r="F237" s="53">
        <v>6</v>
      </c>
      <c r="G237" s="53">
        <v>6</v>
      </c>
      <c r="H237" s="53">
        <v>6</v>
      </c>
      <c r="I237" s="53">
        <v>6.5</v>
      </c>
      <c r="J237" s="53">
        <v>6</v>
      </c>
      <c r="K237" s="53">
        <v>6</v>
      </c>
      <c r="L237" s="54">
        <f>(SUM(E237:K237)-LARGE(E237:K237,1)-LARGE(E237:K237,2)-SMALL(E237:K237,1)-SMALL(E237:K237,2))</f>
        <v>18</v>
      </c>
      <c r="M237" s="55">
        <f>(SUM(E237:K237)-LARGE(E237:K237,1)-LARGE(E237:K237,2)-SMALL(E237:K237,1)-SMALL(E237:K237,2))*D237</f>
        <v>28.8</v>
      </c>
      <c r="N237" s="56">
        <f aca="true" t="shared" si="38" ref="N237:O247">N236</f>
        <v>314.90000000000003</v>
      </c>
      <c r="O237" s="56">
        <f t="shared" si="38"/>
        <v>170.10000000000002</v>
      </c>
      <c r="P237" s="57"/>
    </row>
    <row r="238" spans="1:16" ht="12.75" outlineLevel="1">
      <c r="A238" s="51">
        <f aca="true" t="shared" si="39" ref="A238:B247">A237</f>
        <v>20</v>
      </c>
      <c r="B238" s="51">
        <f t="shared" si="39"/>
        <v>16</v>
      </c>
      <c r="C238" s="43" t="str">
        <f>'[1]СТАРТ+'!E187</f>
        <v>201В</v>
      </c>
      <c r="D238" s="52">
        <v>1.8</v>
      </c>
      <c r="E238" s="53">
        <v>7</v>
      </c>
      <c r="F238" s="53">
        <v>7.5</v>
      </c>
      <c r="G238" s="53">
        <v>7</v>
      </c>
      <c r="H238" s="53">
        <v>7</v>
      </c>
      <c r="I238" s="53">
        <v>7.5</v>
      </c>
      <c r="J238" s="53">
        <v>7</v>
      </c>
      <c r="K238" s="53">
        <v>7</v>
      </c>
      <c r="L238" s="54">
        <f>(SUM(E238:K238)-LARGE(E238:K238,1)-LARGE(E238:K238,2)-SMALL(E238:K238,1)-SMALL(E238:K238,2))</f>
        <v>21</v>
      </c>
      <c r="M238" s="55">
        <f>(SUM(E238:K238)-LARGE(E238:K238,1)-LARGE(E238:K238,2)-SMALL(E238:K238,1)-SMALL(E238:K238,2))*D238</f>
        <v>37.800000000000004</v>
      </c>
      <c r="N238" s="56">
        <f t="shared" si="38"/>
        <v>314.90000000000003</v>
      </c>
      <c r="O238" s="56">
        <f t="shared" si="38"/>
        <v>170.10000000000002</v>
      </c>
      <c r="P238" s="57"/>
    </row>
    <row r="239" spans="1:16" ht="12.75" outlineLevel="1">
      <c r="A239" s="51">
        <f t="shared" si="39"/>
        <v>20</v>
      </c>
      <c r="B239" s="51">
        <f t="shared" si="39"/>
        <v>16</v>
      </c>
      <c r="C239" s="43" t="str">
        <f>'[1]СТАРТ+'!G187</f>
        <v>301В</v>
      </c>
      <c r="D239" s="52">
        <v>1.9</v>
      </c>
      <c r="E239" s="53">
        <v>6</v>
      </c>
      <c r="F239" s="53">
        <v>6</v>
      </c>
      <c r="G239" s="53">
        <v>6</v>
      </c>
      <c r="H239" s="53">
        <v>6</v>
      </c>
      <c r="I239" s="53">
        <v>6</v>
      </c>
      <c r="J239" s="53">
        <v>5.5</v>
      </c>
      <c r="K239" s="53">
        <v>6</v>
      </c>
      <c r="L239" s="54">
        <f>(SUM(E239:K239)-LARGE(E239:K239,1)-LARGE(E239:K239,2)-SMALL(E239:K239,1)-SMALL(E239:K239,2))</f>
        <v>18</v>
      </c>
      <c r="M239" s="55">
        <f>(SUM(E239:K239)-LARGE(E239:K239,1)-LARGE(E239:K239,2)-SMALL(E239:K239,1)-SMALL(E239:K239,2))*D239</f>
        <v>34.199999999999996</v>
      </c>
      <c r="N239" s="56">
        <f t="shared" si="38"/>
        <v>314.90000000000003</v>
      </c>
      <c r="O239" s="56">
        <f t="shared" si="38"/>
        <v>170.10000000000002</v>
      </c>
      <c r="P239" s="58"/>
    </row>
    <row r="240" spans="1:16" ht="12.75" outlineLevel="1">
      <c r="A240" s="51">
        <f t="shared" si="39"/>
        <v>20</v>
      </c>
      <c r="B240" s="51">
        <f t="shared" si="39"/>
        <v>16</v>
      </c>
      <c r="C240" s="43" t="str">
        <f>'[1]СТАРТ+'!I187</f>
        <v>403В</v>
      </c>
      <c r="D240" s="52">
        <v>2.1</v>
      </c>
      <c r="E240" s="59">
        <v>5.5</v>
      </c>
      <c r="F240" s="53">
        <v>5.5</v>
      </c>
      <c r="G240" s="53">
        <v>5</v>
      </c>
      <c r="H240" s="53">
        <v>6</v>
      </c>
      <c r="I240" s="53">
        <v>5.5</v>
      </c>
      <c r="J240" s="53">
        <v>5.5</v>
      </c>
      <c r="K240" s="53">
        <v>5.5</v>
      </c>
      <c r="L240" s="54">
        <f>(SUM(E240:K240)-LARGE(E240:K240,1)-LARGE(E240:K240,2)-SMALL(E240:K240,1)-SMALL(E240:K240,2))</f>
        <v>16.5</v>
      </c>
      <c r="M240" s="55">
        <f>(SUM(E240:K240)-LARGE(E240:K240,1)-LARGE(E240:K240,2)-SMALL(E240:K240,1)-SMALL(E240:K240,2))*D240</f>
        <v>34.65</v>
      </c>
      <c r="N240" s="56">
        <f t="shared" si="38"/>
        <v>314.90000000000003</v>
      </c>
      <c r="O240" s="56">
        <f t="shared" si="38"/>
        <v>170.10000000000002</v>
      </c>
      <c r="P240" s="58"/>
    </row>
    <row r="241" spans="1:16" ht="12.75" outlineLevel="1">
      <c r="A241" s="51">
        <f t="shared" si="39"/>
        <v>20</v>
      </c>
      <c r="B241" s="51">
        <f t="shared" si="39"/>
        <v>16</v>
      </c>
      <c r="C241" s="43" t="str">
        <f>'[1]СТАРТ+'!K187</f>
        <v>5132Д</v>
      </c>
      <c r="D241" s="52">
        <v>2.1</v>
      </c>
      <c r="E241" s="59">
        <v>5.5</v>
      </c>
      <c r="F241" s="53">
        <v>5.5</v>
      </c>
      <c r="G241" s="53">
        <v>5.5</v>
      </c>
      <c r="H241" s="53">
        <v>5.5</v>
      </c>
      <c r="I241" s="53">
        <v>5.5</v>
      </c>
      <c r="J241" s="53">
        <v>5.5</v>
      </c>
      <c r="K241" s="53">
        <v>5.5</v>
      </c>
      <c r="L241" s="54">
        <f>(SUM(E241:K241)-LARGE(E241:K241,1)-LARGE(E241:K241,2)-SMALL(E241:K241,1)-SMALL(E241:K241,2))</f>
        <v>16.5</v>
      </c>
      <c r="M241" s="55">
        <f>(SUM(E241:K241)-LARGE(E241:K241,1)-LARGE(E241:K241,2)-SMALL(E241:K241,1)-SMALL(E241:K241,2))*D241</f>
        <v>34.65</v>
      </c>
      <c r="N241" s="56">
        <f t="shared" si="38"/>
        <v>314.90000000000003</v>
      </c>
      <c r="O241" s="56">
        <f t="shared" si="38"/>
        <v>170.10000000000002</v>
      </c>
      <c r="P241" s="58"/>
    </row>
    <row r="242" spans="1:16" ht="15" outlineLevel="1">
      <c r="A242" s="51">
        <f t="shared" si="39"/>
        <v>20</v>
      </c>
      <c r="B242" s="51">
        <f t="shared" si="39"/>
        <v>16</v>
      </c>
      <c r="C242" s="60" t="s">
        <v>10</v>
      </c>
      <c r="D242" s="61">
        <v>9.5</v>
      </c>
      <c r="E242" s="62"/>
      <c r="F242" s="59"/>
      <c r="G242" s="59"/>
      <c r="H242" s="59"/>
      <c r="I242" s="59"/>
      <c r="J242" s="59"/>
      <c r="K242" s="59"/>
      <c r="L242" s="63" t="s">
        <v>11</v>
      </c>
      <c r="M242" s="64">
        <f>SUM(M237:M241)</f>
        <v>170.10000000000002</v>
      </c>
      <c r="N242" s="56">
        <f t="shared" si="38"/>
        <v>314.90000000000003</v>
      </c>
      <c r="O242" s="56">
        <f t="shared" si="38"/>
        <v>170.10000000000002</v>
      </c>
      <c r="P242" s="58"/>
    </row>
    <row r="243" spans="1:16" ht="12.75" outlineLevel="1">
      <c r="A243" s="51">
        <f t="shared" si="39"/>
        <v>20</v>
      </c>
      <c r="B243" s="51">
        <f t="shared" si="39"/>
        <v>16</v>
      </c>
      <c r="C243" s="65" t="str">
        <f>'[1]СТАРТ+'!C188</f>
        <v>105В</v>
      </c>
      <c r="D243" s="52">
        <v>2.4</v>
      </c>
      <c r="E243" s="59">
        <v>5</v>
      </c>
      <c r="F243" s="59">
        <v>5.5</v>
      </c>
      <c r="G243" s="59">
        <v>5.5</v>
      </c>
      <c r="H243" s="59">
        <v>5.5</v>
      </c>
      <c r="I243" s="59">
        <v>5</v>
      </c>
      <c r="J243" s="59">
        <v>5.5</v>
      </c>
      <c r="K243" s="59">
        <v>5</v>
      </c>
      <c r="L243" s="54">
        <f>(SUM(E243:K243)-LARGE(E243:K243,1)-LARGE(E243:K243,2)-SMALL(E243:K243,1)-SMALL(E243:K243,2))</f>
        <v>16</v>
      </c>
      <c r="M243" s="55">
        <f>(SUM(E243:K243)-LARGE(E243:K243,1)-LARGE(E243:K243,2)-SMALL(E243:K243,1)-SMALL(E243:K243,2))*D243</f>
        <v>38.4</v>
      </c>
      <c r="N243" s="56">
        <f t="shared" si="38"/>
        <v>314.90000000000003</v>
      </c>
      <c r="O243" s="56">
        <f t="shared" si="38"/>
        <v>170.10000000000002</v>
      </c>
      <c r="P243" s="58"/>
    </row>
    <row r="244" spans="1:16" ht="12.75" outlineLevel="1">
      <c r="A244" s="51">
        <f t="shared" si="39"/>
        <v>20</v>
      </c>
      <c r="B244" s="51">
        <f t="shared" si="39"/>
        <v>16</v>
      </c>
      <c r="C244" s="65" t="str">
        <f>'[1]СТАРТ+'!E188</f>
        <v>205С</v>
      </c>
      <c r="D244" s="52">
        <v>2.8</v>
      </c>
      <c r="E244" s="59">
        <v>5.5</v>
      </c>
      <c r="F244" s="59">
        <v>6</v>
      </c>
      <c r="G244" s="59">
        <v>6</v>
      </c>
      <c r="H244" s="59">
        <v>6</v>
      </c>
      <c r="I244" s="59">
        <v>6</v>
      </c>
      <c r="J244" s="59">
        <v>6</v>
      </c>
      <c r="K244" s="59">
        <v>6</v>
      </c>
      <c r="L244" s="54">
        <f>(SUM(E244:K244)-LARGE(E244:K244,1)-LARGE(E244:K244,2)-SMALL(E244:K244,1)-SMALL(E244:K244,2))</f>
        <v>18</v>
      </c>
      <c r="M244" s="55">
        <f>(SUM(E244:K244)-LARGE(E244:K244,1)-LARGE(E244:K244,2)-SMALL(E244:K244,1)-SMALL(E244:K244,2))*D244</f>
        <v>50.4</v>
      </c>
      <c r="N244" s="56">
        <f t="shared" si="38"/>
        <v>314.90000000000003</v>
      </c>
      <c r="O244" s="56">
        <f t="shared" si="38"/>
        <v>170.10000000000002</v>
      </c>
      <c r="P244" s="58"/>
    </row>
    <row r="245" spans="1:16" ht="12.75" outlineLevel="1">
      <c r="A245" s="51">
        <f t="shared" si="39"/>
        <v>20</v>
      </c>
      <c r="B245" s="51">
        <f t="shared" si="39"/>
        <v>16</v>
      </c>
      <c r="C245" s="65" t="str">
        <f>'[1]СТАРТ+'!G188</f>
        <v>305С</v>
      </c>
      <c r="D245" s="52">
        <v>2.8</v>
      </c>
      <c r="E245" s="59">
        <v>1</v>
      </c>
      <c r="F245" s="59">
        <v>2</v>
      </c>
      <c r="G245" s="59">
        <v>1.5</v>
      </c>
      <c r="H245" s="59">
        <v>2</v>
      </c>
      <c r="I245" s="59">
        <v>2</v>
      </c>
      <c r="J245" s="59">
        <v>1.5</v>
      </c>
      <c r="K245" s="59">
        <v>1</v>
      </c>
      <c r="L245" s="54">
        <f>(SUM(E245:K245)-LARGE(E245:K245,1)-LARGE(E245:K245,2)-SMALL(E245:K245,1)-SMALL(E245:K245,2))</f>
        <v>5</v>
      </c>
      <c r="M245" s="55">
        <f>(SUM(E245:K245)-LARGE(E245:K245,1)-LARGE(E245:K245,2)-SMALL(E245:K245,1)-SMALL(E245:K245,2))*D245</f>
        <v>14</v>
      </c>
      <c r="N245" s="56">
        <f t="shared" si="38"/>
        <v>314.90000000000003</v>
      </c>
      <c r="O245" s="56">
        <f t="shared" si="38"/>
        <v>170.10000000000002</v>
      </c>
      <c r="P245" s="58"/>
    </row>
    <row r="246" spans="1:16" ht="12.75" outlineLevel="1">
      <c r="A246" s="51">
        <f t="shared" si="39"/>
        <v>20</v>
      </c>
      <c r="B246" s="51">
        <f t="shared" si="39"/>
        <v>16</v>
      </c>
      <c r="C246" s="65" t="str">
        <f>'[1]СТАРТ+'!I188</f>
        <v>5235Д</v>
      </c>
      <c r="D246" s="52">
        <v>2.8</v>
      </c>
      <c r="E246" s="59">
        <v>5</v>
      </c>
      <c r="F246" s="59">
        <v>5.5</v>
      </c>
      <c r="G246" s="59">
        <v>5</v>
      </c>
      <c r="H246" s="59">
        <v>5</v>
      </c>
      <c r="I246" s="59">
        <v>5</v>
      </c>
      <c r="J246" s="59">
        <v>5</v>
      </c>
      <c r="K246" s="59">
        <v>4.5</v>
      </c>
      <c r="L246" s="54">
        <f>(SUM(E246:K246)-LARGE(E246:K246,1)-LARGE(E246:K246,2)-SMALL(E246:K246,1)-SMALL(E246:K246,2))</f>
        <v>15</v>
      </c>
      <c r="M246" s="55">
        <f>(SUM(E246:K246)-LARGE(E246:K246,1)-LARGE(E246:K246,2)-SMALL(E246:K246,1)-SMALL(E246:K246,2))*D246</f>
        <v>42</v>
      </c>
      <c r="N246" s="56">
        <f t="shared" si="38"/>
        <v>314.90000000000003</v>
      </c>
      <c r="O246" s="56">
        <f t="shared" si="38"/>
        <v>170.10000000000002</v>
      </c>
      <c r="P246" s="58"/>
    </row>
    <row r="247" spans="1:16" ht="15" outlineLevel="1">
      <c r="A247" s="51">
        <f t="shared" si="39"/>
        <v>20</v>
      </c>
      <c r="B247" s="51">
        <f t="shared" si="39"/>
        <v>16</v>
      </c>
      <c r="C247" s="66" t="s">
        <v>12</v>
      </c>
      <c r="D247" s="61">
        <v>10.8</v>
      </c>
      <c r="E247" s="67"/>
      <c r="F247" s="67"/>
      <c r="G247" s="67"/>
      <c r="H247" s="68"/>
      <c r="I247" s="59"/>
      <c r="J247" s="59"/>
      <c r="K247" s="59"/>
      <c r="L247" s="63" t="s">
        <v>13</v>
      </c>
      <c r="M247" s="69">
        <f>SUM(M243:M246)</f>
        <v>144.8</v>
      </c>
      <c r="N247" s="56">
        <f t="shared" si="38"/>
        <v>314.90000000000003</v>
      </c>
      <c r="O247" s="56">
        <f t="shared" si="38"/>
        <v>170.10000000000002</v>
      </c>
      <c r="P247" s="58"/>
    </row>
    <row r="248" spans="1:16" s="50" customFormat="1" ht="15">
      <c r="A248" s="43">
        <v>21</v>
      </c>
      <c r="B248" s="44">
        <f>'[1]СТАРТ+'!B246</f>
        <v>21</v>
      </c>
      <c r="C248" s="45" t="str">
        <f>'[1]СТАРТ+'!C246</f>
        <v>НЕФЕДОВ КИРИЛЛ</v>
      </c>
      <c r="D248" s="46"/>
      <c r="E248" s="45"/>
      <c r="F248" s="45"/>
      <c r="G248" s="45">
        <f>'[1]СТАРТ+'!F246</f>
        <v>2000</v>
      </c>
      <c r="H248" s="45">
        <f>'[1]СТАРТ+'!G246</f>
        <v>1</v>
      </c>
      <c r="I248" s="45" t="str">
        <f>'[1]СТАРТ+'!H246</f>
        <v>МОСКВА-2,ЮНОСТЬ МОСКВЫ</v>
      </c>
      <c r="J248" s="45"/>
      <c r="K248" s="45"/>
      <c r="L248" s="47"/>
      <c r="M248" s="43"/>
      <c r="N248" s="48">
        <f>SUM(M254+M255+M256+M257+M258)</f>
        <v>267.45000000000005</v>
      </c>
      <c r="O248" s="48">
        <f>M254</f>
        <v>164.05</v>
      </c>
      <c r="P248" s="71" t="str">
        <f>'[1]СТАРТ+'!M246</f>
        <v>КАШТАНОВ А.Е.</v>
      </c>
    </row>
    <row r="249" spans="1:16" ht="12.75" outlineLevel="1">
      <c r="A249" s="51">
        <f>A248</f>
        <v>21</v>
      </c>
      <c r="B249" s="51">
        <f>B248</f>
        <v>21</v>
      </c>
      <c r="C249" s="43" t="str">
        <f>'[1]СТАРТ+'!C247</f>
        <v>103В</v>
      </c>
      <c r="D249" s="52">
        <v>1.6</v>
      </c>
      <c r="E249" s="53">
        <v>6.5</v>
      </c>
      <c r="F249" s="53">
        <v>6.5</v>
      </c>
      <c r="G249" s="53">
        <v>6.5</v>
      </c>
      <c r="H249" s="53">
        <v>7</v>
      </c>
      <c r="I249" s="53">
        <v>6.5</v>
      </c>
      <c r="J249" s="53">
        <v>6.5</v>
      </c>
      <c r="K249" s="53">
        <v>6.5</v>
      </c>
      <c r="L249" s="54">
        <f>(SUM(E249:K249)-LARGE(E249:K249,1)-LARGE(E249:K249,2)-SMALL(E249:K249,1)-SMALL(E249:K249,2))</f>
        <v>19.5</v>
      </c>
      <c r="M249" s="55">
        <f>(SUM(E249:K249)-LARGE(E249:K249,1)-LARGE(E249:K249,2)-SMALL(E249:K249,1)-SMALL(E249:K249,2))*D249</f>
        <v>31.200000000000003</v>
      </c>
      <c r="N249" s="56">
        <f aca="true" t="shared" si="40" ref="N249:O259">N248</f>
        <v>267.45000000000005</v>
      </c>
      <c r="O249" s="56">
        <f t="shared" si="40"/>
        <v>164.05</v>
      </c>
      <c r="P249" s="57"/>
    </row>
    <row r="250" spans="1:16" ht="12.75" outlineLevel="1">
      <c r="A250" s="51">
        <f aca="true" t="shared" si="41" ref="A250:B259">A249</f>
        <v>21</v>
      </c>
      <c r="B250" s="51">
        <f t="shared" si="41"/>
        <v>21</v>
      </c>
      <c r="C250" s="43" t="str">
        <f>'[1]СТАРТ+'!E247</f>
        <v>5132Д</v>
      </c>
      <c r="D250" s="52">
        <v>2.1</v>
      </c>
      <c r="E250" s="53">
        <v>5.5</v>
      </c>
      <c r="F250" s="53">
        <v>6</v>
      </c>
      <c r="G250" s="53">
        <v>5.5</v>
      </c>
      <c r="H250" s="53">
        <v>6</v>
      </c>
      <c r="I250" s="53">
        <v>6</v>
      </c>
      <c r="J250" s="53">
        <v>5.5</v>
      </c>
      <c r="K250" s="53">
        <v>5.5</v>
      </c>
      <c r="L250" s="54">
        <f>(SUM(E250:K250)-LARGE(E250:K250,1)-LARGE(E250:K250,2)-SMALL(E250:K250,1)-SMALL(E250:K250,2))</f>
        <v>17</v>
      </c>
      <c r="M250" s="55">
        <f>(SUM(E250:K250)-LARGE(E250:K250,1)-LARGE(E250:K250,2)-SMALL(E250:K250,1)-SMALL(E250:K250,2))*D250</f>
        <v>35.7</v>
      </c>
      <c r="N250" s="56">
        <f t="shared" si="40"/>
        <v>267.45000000000005</v>
      </c>
      <c r="O250" s="56">
        <f t="shared" si="40"/>
        <v>164.05</v>
      </c>
      <c r="P250" s="57"/>
    </row>
    <row r="251" spans="1:16" ht="12.75" outlineLevel="1">
      <c r="A251" s="51">
        <f t="shared" si="41"/>
        <v>21</v>
      </c>
      <c r="B251" s="51">
        <f t="shared" si="41"/>
        <v>21</v>
      </c>
      <c r="C251" s="43" t="str">
        <f>'[1]СТАРТ+'!G247</f>
        <v>201В</v>
      </c>
      <c r="D251" s="52">
        <v>1.8</v>
      </c>
      <c r="E251" s="53">
        <v>4.5</v>
      </c>
      <c r="F251" s="53">
        <v>5.5</v>
      </c>
      <c r="G251" s="53">
        <v>4.5</v>
      </c>
      <c r="H251" s="53">
        <v>5</v>
      </c>
      <c r="I251" s="53">
        <v>4.5</v>
      </c>
      <c r="J251" s="53">
        <v>4.5</v>
      </c>
      <c r="K251" s="53">
        <v>4</v>
      </c>
      <c r="L251" s="54">
        <f>(SUM(E251:K251)-LARGE(E251:K251,1)-LARGE(E251:K251,2)-SMALL(E251:K251,1)-SMALL(E251:K251,2))</f>
        <v>13.5</v>
      </c>
      <c r="M251" s="55">
        <f>(SUM(E251:K251)-LARGE(E251:K251,1)-LARGE(E251:K251,2)-SMALL(E251:K251,1)-SMALL(E251:K251,2))*D251</f>
        <v>24.3</v>
      </c>
      <c r="N251" s="56">
        <f t="shared" si="40"/>
        <v>267.45000000000005</v>
      </c>
      <c r="O251" s="56">
        <f t="shared" si="40"/>
        <v>164.05</v>
      </c>
      <c r="P251" s="58"/>
    </row>
    <row r="252" spans="1:16" ht="12.75" outlineLevel="1">
      <c r="A252" s="51">
        <f t="shared" si="41"/>
        <v>21</v>
      </c>
      <c r="B252" s="51">
        <f t="shared" si="41"/>
        <v>21</v>
      </c>
      <c r="C252" s="43" t="str">
        <f>'[1]СТАРТ+'!I247</f>
        <v>301В</v>
      </c>
      <c r="D252" s="52">
        <v>1.9</v>
      </c>
      <c r="E252" s="59">
        <v>6</v>
      </c>
      <c r="F252" s="53">
        <v>6</v>
      </c>
      <c r="G252" s="53">
        <v>6</v>
      </c>
      <c r="H252" s="53">
        <v>7</v>
      </c>
      <c r="I252" s="53">
        <v>6.5</v>
      </c>
      <c r="J252" s="53">
        <v>6.5</v>
      </c>
      <c r="K252" s="53">
        <v>7</v>
      </c>
      <c r="L252" s="54">
        <f>(SUM(E252:K252)-LARGE(E252:K252,1)-LARGE(E252:K252,2)-SMALL(E252:K252,1)-SMALL(E252:K252,2))</f>
        <v>19</v>
      </c>
      <c r="M252" s="55">
        <f>(SUM(E252:K252)-LARGE(E252:K252,1)-LARGE(E252:K252,2)-SMALL(E252:K252,1)-SMALL(E252:K252,2))*D252</f>
        <v>36.1</v>
      </c>
      <c r="N252" s="56">
        <f t="shared" si="40"/>
        <v>267.45000000000005</v>
      </c>
      <c r="O252" s="56">
        <f t="shared" si="40"/>
        <v>164.05</v>
      </c>
      <c r="P252" s="58"/>
    </row>
    <row r="253" spans="1:16" ht="12.75" outlineLevel="1">
      <c r="A253" s="51">
        <f t="shared" si="41"/>
        <v>21</v>
      </c>
      <c r="B253" s="51">
        <f t="shared" si="41"/>
        <v>21</v>
      </c>
      <c r="C253" s="43" t="str">
        <f>'[1]СТАРТ+'!K247</f>
        <v>403В</v>
      </c>
      <c r="D253" s="52">
        <v>2.1</v>
      </c>
      <c r="E253" s="59">
        <v>5.5</v>
      </c>
      <c r="F253" s="53">
        <v>5.5</v>
      </c>
      <c r="G253" s="53">
        <v>5.5</v>
      </c>
      <c r="H253" s="53">
        <v>6.5</v>
      </c>
      <c r="I253" s="53">
        <v>6</v>
      </c>
      <c r="J253" s="53">
        <v>6</v>
      </c>
      <c r="K253" s="53">
        <v>6</v>
      </c>
      <c r="L253" s="54">
        <f>(SUM(E253:K253)-LARGE(E253:K253,1)-LARGE(E253:K253,2)-SMALL(E253:K253,1)-SMALL(E253:K253,2))</f>
        <v>17.5</v>
      </c>
      <c r="M253" s="55">
        <f>(SUM(E253:K253)-LARGE(E253:K253,1)-LARGE(E253:K253,2)-SMALL(E253:K253,1)-SMALL(E253:K253,2))*D253</f>
        <v>36.75</v>
      </c>
      <c r="N253" s="56">
        <f t="shared" si="40"/>
        <v>267.45000000000005</v>
      </c>
      <c r="O253" s="56">
        <f t="shared" si="40"/>
        <v>164.05</v>
      </c>
      <c r="P253" s="58"/>
    </row>
    <row r="254" spans="1:16" ht="15" outlineLevel="1">
      <c r="A254" s="51">
        <f t="shared" si="41"/>
        <v>21</v>
      </c>
      <c r="B254" s="51">
        <f t="shared" si="41"/>
        <v>21</v>
      </c>
      <c r="C254" s="60" t="s">
        <v>10</v>
      </c>
      <c r="D254" s="61">
        <v>9.5</v>
      </c>
      <c r="E254" s="62"/>
      <c r="F254" s="59"/>
      <c r="G254" s="59"/>
      <c r="H254" s="59"/>
      <c r="I254" s="59"/>
      <c r="J254" s="59"/>
      <c r="K254" s="59"/>
      <c r="L254" s="63" t="s">
        <v>11</v>
      </c>
      <c r="M254" s="64">
        <f>SUM(M249:M253)</f>
        <v>164.05</v>
      </c>
      <c r="N254" s="56">
        <f t="shared" si="40"/>
        <v>267.45000000000005</v>
      </c>
      <c r="O254" s="56">
        <f t="shared" si="40"/>
        <v>164.05</v>
      </c>
      <c r="P254" s="58"/>
    </row>
    <row r="255" spans="1:16" ht="12.75" outlineLevel="1">
      <c r="A255" s="51">
        <f t="shared" si="41"/>
        <v>21</v>
      </c>
      <c r="B255" s="51">
        <f t="shared" si="41"/>
        <v>21</v>
      </c>
      <c r="C255" s="65" t="str">
        <f>'[1]СТАРТ+'!C248</f>
        <v>405С</v>
      </c>
      <c r="D255" s="52">
        <v>2.7</v>
      </c>
      <c r="E255" s="59">
        <v>3.5</v>
      </c>
      <c r="F255" s="59">
        <v>4.5</v>
      </c>
      <c r="G255" s="59">
        <v>4.5</v>
      </c>
      <c r="H255" s="59">
        <v>4</v>
      </c>
      <c r="I255" s="59">
        <v>4</v>
      </c>
      <c r="J255" s="59">
        <v>4</v>
      </c>
      <c r="K255" s="59">
        <v>4</v>
      </c>
      <c r="L255" s="54">
        <f>(SUM(E255:K255)-LARGE(E255:K255,1)-LARGE(E255:K255,2)-SMALL(E255:K255,1)-SMALL(E255:K255,2))</f>
        <v>12</v>
      </c>
      <c r="M255" s="55">
        <f>(SUM(E255:K255)-LARGE(E255:K255,1)-LARGE(E255:K255,2)-SMALL(E255:K255,1)-SMALL(E255:K255,2))*D255</f>
        <v>32.400000000000006</v>
      </c>
      <c r="N255" s="56">
        <f t="shared" si="40"/>
        <v>267.45000000000005</v>
      </c>
      <c r="O255" s="56">
        <f t="shared" si="40"/>
        <v>164.05</v>
      </c>
      <c r="P255" s="58"/>
    </row>
    <row r="256" spans="1:16" ht="12.75" outlineLevel="1">
      <c r="A256" s="51">
        <f t="shared" si="41"/>
        <v>21</v>
      </c>
      <c r="B256" s="51">
        <f t="shared" si="41"/>
        <v>21</v>
      </c>
      <c r="C256" s="65" t="str">
        <f>'[1]СТАРТ+'!E248</f>
        <v>105В</v>
      </c>
      <c r="D256" s="52">
        <v>2.4</v>
      </c>
      <c r="E256" s="59">
        <v>5</v>
      </c>
      <c r="F256" s="59">
        <v>5</v>
      </c>
      <c r="G256" s="59">
        <v>5</v>
      </c>
      <c r="H256" s="59">
        <v>6</v>
      </c>
      <c r="I256" s="59">
        <v>6</v>
      </c>
      <c r="J256" s="59">
        <v>5</v>
      </c>
      <c r="K256" s="59">
        <v>5</v>
      </c>
      <c r="L256" s="54">
        <f>(SUM(E256:K256)-LARGE(E256:K256,1)-LARGE(E256:K256,2)-SMALL(E256:K256,1)-SMALL(E256:K256,2))</f>
        <v>15</v>
      </c>
      <c r="M256" s="55">
        <f>(SUM(E256:K256)-LARGE(E256:K256,1)-LARGE(E256:K256,2)-SMALL(E256:K256,1)-SMALL(E256:K256,2))*D256</f>
        <v>36</v>
      </c>
      <c r="N256" s="56">
        <f t="shared" si="40"/>
        <v>267.45000000000005</v>
      </c>
      <c r="O256" s="56">
        <f t="shared" si="40"/>
        <v>164.05</v>
      </c>
      <c r="P256" s="58"/>
    </row>
    <row r="257" spans="1:16" ht="12.75" outlineLevel="1">
      <c r="A257" s="51">
        <f t="shared" si="41"/>
        <v>21</v>
      </c>
      <c r="B257" s="51">
        <f t="shared" si="41"/>
        <v>21</v>
      </c>
      <c r="C257" s="65" t="str">
        <f>'[1]СТАРТ+'!G248</f>
        <v>205С</v>
      </c>
      <c r="D257" s="52">
        <v>2.8</v>
      </c>
      <c r="E257" s="59">
        <v>2.5</v>
      </c>
      <c r="F257" s="59">
        <v>1.5</v>
      </c>
      <c r="G257" s="59">
        <v>2</v>
      </c>
      <c r="H257" s="59">
        <v>1.5</v>
      </c>
      <c r="I257" s="59">
        <v>1</v>
      </c>
      <c r="J257" s="59">
        <v>1.5</v>
      </c>
      <c r="K257" s="59">
        <v>2</v>
      </c>
      <c r="L257" s="54">
        <f>(SUM(E257:K257)-LARGE(E257:K257,1)-LARGE(E257:K257,2)-SMALL(E257:K257,1)-SMALL(E257:K257,2))</f>
        <v>5</v>
      </c>
      <c r="M257" s="55">
        <f>(SUM(E257:K257)-LARGE(E257:K257,1)-LARGE(E257:K257,2)-SMALL(E257:K257,1)-SMALL(E257:K257,2))*D257</f>
        <v>14</v>
      </c>
      <c r="N257" s="56">
        <f t="shared" si="40"/>
        <v>267.45000000000005</v>
      </c>
      <c r="O257" s="56">
        <f t="shared" si="40"/>
        <v>164.05</v>
      </c>
      <c r="P257" s="58"/>
    </row>
    <row r="258" spans="1:16" ht="12.75" outlineLevel="1">
      <c r="A258" s="51">
        <f t="shared" si="41"/>
        <v>21</v>
      </c>
      <c r="B258" s="51">
        <f t="shared" si="41"/>
        <v>21</v>
      </c>
      <c r="C258" s="65" t="str">
        <f>'[1]СТАРТ+'!I248</f>
        <v>5235Д</v>
      </c>
      <c r="D258" s="52">
        <v>2.8</v>
      </c>
      <c r="E258" s="59">
        <v>2.5</v>
      </c>
      <c r="F258" s="59">
        <v>2.5</v>
      </c>
      <c r="G258" s="59">
        <v>2</v>
      </c>
      <c r="H258" s="59">
        <v>2.5</v>
      </c>
      <c r="I258" s="59">
        <v>4</v>
      </c>
      <c r="J258" s="59">
        <v>2</v>
      </c>
      <c r="K258" s="59">
        <v>2.5</v>
      </c>
      <c r="L258" s="54">
        <f>(SUM(E258:K258)-LARGE(E258:K258,1)-LARGE(E258:K258,2)-SMALL(E258:K258,1)-SMALL(E258:K258,2))</f>
        <v>7.5</v>
      </c>
      <c r="M258" s="55">
        <f>(SUM(E258:K258)-LARGE(E258:K258,1)-LARGE(E258:K258,2)-SMALL(E258:K258,1)-SMALL(E258:K258,2))*D258</f>
        <v>21</v>
      </c>
      <c r="N258" s="56">
        <f t="shared" si="40"/>
        <v>267.45000000000005</v>
      </c>
      <c r="O258" s="56">
        <f t="shared" si="40"/>
        <v>164.05</v>
      </c>
      <c r="P258" s="58"/>
    </row>
    <row r="259" spans="1:16" ht="15" outlineLevel="1">
      <c r="A259" s="51">
        <f t="shared" si="41"/>
        <v>21</v>
      </c>
      <c r="B259" s="51">
        <f t="shared" si="41"/>
        <v>21</v>
      </c>
      <c r="C259" s="66" t="s">
        <v>12</v>
      </c>
      <c r="D259" s="61">
        <v>10.7</v>
      </c>
      <c r="E259" s="67"/>
      <c r="F259" s="67"/>
      <c r="G259" s="67"/>
      <c r="H259" s="68"/>
      <c r="I259" s="59"/>
      <c r="J259" s="59"/>
      <c r="K259" s="59"/>
      <c r="L259" s="63" t="s">
        <v>13</v>
      </c>
      <c r="M259" s="69">
        <f>SUM(M255:M258)</f>
        <v>103.4</v>
      </c>
      <c r="N259" s="56">
        <f t="shared" si="40"/>
        <v>267.45000000000005</v>
      </c>
      <c r="O259" s="56">
        <f t="shared" si="40"/>
        <v>164.05</v>
      </c>
      <c r="P259" s="58"/>
    </row>
  </sheetData>
  <mergeCells count="1">
    <mergeCell ref="E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P24" sqref="P24"/>
    </sheetView>
  </sheetViews>
  <sheetFormatPr defaultColWidth="8.00390625" defaultRowHeight="12.75" outlineLevelRow="1"/>
  <cols>
    <col min="1" max="1" width="6.25390625" style="73" customWidth="1"/>
    <col min="2" max="2" width="3.125" style="73" hidden="1" customWidth="1"/>
    <col min="3" max="3" width="7.00390625" style="74" customWidth="1"/>
    <col min="4" max="4" width="5.625" style="75" customWidth="1"/>
    <col min="5" max="7" width="4.75390625" style="9" customWidth="1"/>
    <col min="8" max="9" width="4.75390625" style="76" customWidth="1"/>
    <col min="10" max="11" width="4.75390625" style="9" customWidth="1"/>
    <col min="12" max="12" width="6.625" style="77" customWidth="1"/>
    <col min="13" max="13" width="11.375" style="9" customWidth="1"/>
    <col min="14" max="14" width="10.125" style="78" customWidth="1"/>
    <col min="15" max="16" width="10.125" style="79" customWidth="1"/>
    <col min="17" max="17" width="11.00390625" style="80" customWidth="1"/>
    <col min="18" max="19" width="8.00390625" style="9" customWidth="1"/>
    <col min="20" max="20" width="9.875" style="9" customWidth="1"/>
    <col min="21" max="16384" width="8.00390625" style="9" customWidth="1"/>
  </cols>
  <sheetData>
    <row r="1" spans="1:17" ht="15">
      <c r="A1" s="1"/>
      <c r="B1" s="1"/>
      <c r="C1" s="2"/>
      <c r="D1" s="3"/>
      <c r="E1" s="2"/>
      <c r="F1" s="2"/>
      <c r="G1" s="2"/>
      <c r="H1" s="4"/>
      <c r="I1" s="5"/>
      <c r="J1" s="4"/>
      <c r="K1" s="4"/>
      <c r="L1" s="6"/>
      <c r="M1" s="4"/>
      <c r="N1" s="7"/>
      <c r="O1" s="8"/>
      <c r="P1" s="8"/>
      <c r="Q1" s="4"/>
    </row>
    <row r="2" spans="1:17" ht="14.25">
      <c r="A2"/>
      <c r="B2"/>
      <c r="C2" s="81" t="s">
        <v>15</v>
      </c>
      <c r="D2" s="82"/>
      <c r="E2"/>
      <c r="F2"/>
      <c r="G2"/>
      <c r="H2"/>
      <c r="I2"/>
      <c r="J2"/>
      <c r="K2"/>
      <c r="L2" s="6"/>
      <c r="M2" s="4"/>
      <c r="N2" s="7"/>
      <c r="O2" s="8"/>
      <c r="P2" s="8"/>
      <c r="Q2" s="4"/>
    </row>
    <row r="3" spans="1:17" ht="15">
      <c r="A3" s="13"/>
      <c r="B3" s="13"/>
      <c r="C3" s="10" t="str">
        <f>'[1]СТАРТ+ФИН'!C4</f>
        <v>ТРАМПЛИН  3 МЕТРА, ЮНИОРЫ, ГРУППА "B"</v>
      </c>
      <c r="D3" s="11"/>
      <c r="E3" s="12"/>
      <c r="F3" s="12"/>
      <c r="G3" s="12"/>
      <c r="H3" s="12"/>
      <c r="I3" s="12"/>
      <c r="J3" s="12"/>
      <c r="K3" s="4"/>
      <c r="L3" s="6"/>
      <c r="M3" s="4"/>
      <c r="N3" s="7"/>
      <c r="O3" s="8"/>
      <c r="P3" s="8"/>
      <c r="Q3" s="4"/>
    </row>
    <row r="4" spans="1:17" ht="15">
      <c r="A4" s="13"/>
      <c r="B4" s="13"/>
      <c r="C4" s="2"/>
      <c r="D4" s="3"/>
      <c r="E4" s="14"/>
      <c r="F4" s="14"/>
      <c r="G4" s="14"/>
      <c r="H4" s="14"/>
      <c r="I4" s="14"/>
      <c r="J4" s="4"/>
      <c r="K4" s="4"/>
      <c r="L4" s="6"/>
      <c r="M4" s="4"/>
      <c r="N4" s="7"/>
      <c r="O4" s="8"/>
      <c r="P4" s="8"/>
      <c r="Q4" s="4"/>
    </row>
    <row r="5" spans="1:17" ht="12.75" customHeight="1">
      <c r="A5" s="15"/>
      <c r="B5" s="15"/>
      <c r="C5" s="16"/>
      <c r="D5" s="17"/>
      <c r="E5" s="18" t="s">
        <v>1</v>
      </c>
      <c r="F5" s="18"/>
      <c r="G5" s="18"/>
      <c r="H5" s="19"/>
      <c r="I5" s="19"/>
      <c r="J5" s="19"/>
      <c r="K5" s="19"/>
      <c r="L5" s="20"/>
      <c r="M5" s="21"/>
      <c r="N5" s="22"/>
      <c r="O5" s="23" t="s">
        <v>2</v>
      </c>
      <c r="P5" s="23" t="s">
        <v>16</v>
      </c>
      <c r="Q5" s="24"/>
    </row>
    <row r="6" spans="1:17" ht="13.5" thickBot="1">
      <c r="A6" s="25" t="s">
        <v>3</v>
      </c>
      <c r="B6" s="25" t="s">
        <v>4</v>
      </c>
      <c r="C6" s="26" t="s">
        <v>5</v>
      </c>
      <c r="D6" s="27" t="s">
        <v>6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9"/>
      <c r="M6" s="30"/>
      <c r="N6" s="31" t="s">
        <v>7</v>
      </c>
      <c r="O6" s="32" t="s">
        <v>8</v>
      </c>
      <c r="P6" s="32" t="s">
        <v>7</v>
      </c>
      <c r="Q6" s="33" t="s">
        <v>9</v>
      </c>
    </row>
    <row r="7" spans="1:17" ht="12.75">
      <c r="A7" s="34">
        <v>99</v>
      </c>
      <c r="B7" s="34">
        <v>0</v>
      </c>
      <c r="C7" s="35"/>
      <c r="D7" s="36"/>
      <c r="E7" s="37"/>
      <c r="F7" s="37"/>
      <c r="G7" s="37"/>
      <c r="H7" s="37"/>
      <c r="I7" s="37"/>
      <c r="J7" s="37"/>
      <c r="K7" s="37"/>
      <c r="L7" s="38"/>
      <c r="M7" s="39"/>
      <c r="N7" s="40">
        <v>9999</v>
      </c>
      <c r="O7" s="41"/>
      <c r="P7" s="41">
        <v>9999</v>
      </c>
      <c r="Q7" s="42"/>
    </row>
    <row r="8" spans="1:17" s="50" customFormat="1" ht="15">
      <c r="A8" s="43">
        <v>1</v>
      </c>
      <c r="B8" s="44">
        <f>'[1]СТАРТ+ФИН'!B83</f>
        <v>12</v>
      </c>
      <c r="C8" s="45" t="str">
        <f>'[1]СТАРТ+ФИН'!C83</f>
        <v>ЛЕБЕДЕВ МАКСИМ</v>
      </c>
      <c r="D8" s="46"/>
      <c r="E8" s="45"/>
      <c r="F8" s="45"/>
      <c r="G8" s="45">
        <f>'[1]СТАРТ+ФИН'!F83</f>
        <v>1999</v>
      </c>
      <c r="H8" s="45" t="str">
        <f>'[1]СТАРТ+ФИН'!G83</f>
        <v>МС</v>
      </c>
      <c r="I8" s="45" t="str">
        <f>'[1]СТАРТ+ФИН'!H83</f>
        <v>СПБ-1 ЭКРАН ИЖОРЕЦ</v>
      </c>
      <c r="J8" s="45"/>
      <c r="K8" s="45"/>
      <c r="L8" s="47"/>
      <c r="M8" s="43"/>
      <c r="N8" s="48">
        <f>M13</f>
        <v>260.54999999999995</v>
      </c>
      <c r="O8" s="48">
        <v>201.45</v>
      </c>
      <c r="P8" s="48">
        <v>462</v>
      </c>
      <c r="Q8" s="49" t="str">
        <f>'[1]СТАРТ+ФИН'!M83</f>
        <v>ПАТРУШЕВ В.Л., КОСТЫЛЕВА Л.Н., ЯРИКОВА Т.В.</v>
      </c>
    </row>
    <row r="9" spans="1:17" ht="12.75" outlineLevel="1">
      <c r="A9" s="51"/>
      <c r="B9" s="51"/>
      <c r="C9" s="43" t="str">
        <f>'[1]СТАРТ+ФИН'!C84</f>
        <v>405С</v>
      </c>
      <c r="D9" s="52">
        <v>2.7</v>
      </c>
      <c r="E9" s="53">
        <v>6.5</v>
      </c>
      <c r="F9" s="53">
        <v>7</v>
      </c>
      <c r="G9" s="53">
        <v>6.5</v>
      </c>
      <c r="H9" s="53">
        <v>6.5</v>
      </c>
      <c r="I9" s="53">
        <v>7</v>
      </c>
      <c r="J9" s="53">
        <v>7</v>
      </c>
      <c r="K9" s="53">
        <v>7.5</v>
      </c>
      <c r="L9" s="54">
        <f>(SUM(E9:K9)-LARGE(E9:K9,1)-LARGE(E9:K9,2)-SMALL(E9:K9,1)-SMALL(E9:K9,2))</f>
        <v>20.5</v>
      </c>
      <c r="M9" s="55">
        <f>(SUM(E9:K9)-LARGE(E9:K9,1)-LARGE(E9:K9,2)-SMALL(E9:K9,1)-SMALL(E9:K9,2))*D9</f>
        <v>55.35</v>
      </c>
      <c r="N9" s="56"/>
      <c r="O9" s="56"/>
      <c r="P9" s="56">
        <v>462</v>
      </c>
      <c r="Q9" s="57"/>
    </row>
    <row r="10" spans="1:17" ht="12.75" outlineLevel="1">
      <c r="A10" s="51"/>
      <c r="B10" s="51"/>
      <c r="C10" s="43" t="str">
        <f>'[1]СТАРТ+ФИН'!E84</f>
        <v>5152В</v>
      </c>
      <c r="D10" s="52">
        <v>3</v>
      </c>
      <c r="E10" s="53">
        <v>7</v>
      </c>
      <c r="F10" s="53">
        <v>7.5</v>
      </c>
      <c r="G10" s="53">
        <v>7.5</v>
      </c>
      <c r="H10" s="53">
        <v>7</v>
      </c>
      <c r="I10" s="53">
        <v>7.5</v>
      </c>
      <c r="J10" s="53">
        <v>7.5</v>
      </c>
      <c r="K10" s="53">
        <v>8</v>
      </c>
      <c r="L10" s="54">
        <f>(SUM(E10:K10)-LARGE(E10:K10,1)-LARGE(E10:K10,2)-SMALL(E10:K10,1)-SMALL(E10:K10,2))</f>
        <v>22.5</v>
      </c>
      <c r="M10" s="55">
        <f>(SUM(E10:K10)-LARGE(E10:K10,1)-LARGE(E10:K10,2)-SMALL(E10:K10,1)-SMALL(E10:K10,2))*D10</f>
        <v>67.5</v>
      </c>
      <c r="N10" s="56"/>
      <c r="O10" s="56"/>
      <c r="P10" s="56">
        <v>462</v>
      </c>
      <c r="Q10" s="57"/>
    </row>
    <row r="11" spans="1:17" ht="12.75" outlineLevel="1">
      <c r="A11" s="51"/>
      <c r="B11" s="51"/>
      <c r="C11" s="43" t="str">
        <f>'[1]СТАРТ+ФИН'!G84</f>
        <v>205В</v>
      </c>
      <c r="D11" s="52">
        <v>3</v>
      </c>
      <c r="E11" s="53">
        <v>7.5</v>
      </c>
      <c r="F11" s="53">
        <v>8</v>
      </c>
      <c r="G11" s="53">
        <v>7.5</v>
      </c>
      <c r="H11" s="53">
        <v>8</v>
      </c>
      <c r="I11" s="53">
        <v>7.5</v>
      </c>
      <c r="J11" s="53">
        <v>8</v>
      </c>
      <c r="K11" s="53">
        <v>8.5</v>
      </c>
      <c r="L11" s="54">
        <f>(SUM(E11:K11)-LARGE(E11:K11,1)-LARGE(E11:K11,2)-SMALL(E11:K11,1)-SMALL(E11:K11,2))</f>
        <v>23.5</v>
      </c>
      <c r="M11" s="55">
        <f>(SUM(E11:K11)-LARGE(E11:K11,1)-LARGE(E11:K11,2)-SMALL(E11:K11,1)-SMALL(E11:K11,2))*D11</f>
        <v>70.5</v>
      </c>
      <c r="N11" s="56"/>
      <c r="O11" s="56"/>
      <c r="P11" s="56">
        <v>462</v>
      </c>
      <c r="Q11" s="58"/>
    </row>
    <row r="12" spans="1:17" ht="12.75" outlineLevel="1">
      <c r="A12" s="51"/>
      <c r="B12" s="51"/>
      <c r="C12" s="43" t="str">
        <f>'[1]СТАРТ+ФИН'!I84</f>
        <v>305С</v>
      </c>
      <c r="D12" s="52">
        <v>2.8</v>
      </c>
      <c r="E12" s="59">
        <v>8</v>
      </c>
      <c r="F12" s="53">
        <v>8</v>
      </c>
      <c r="G12" s="53">
        <v>8</v>
      </c>
      <c r="H12" s="53">
        <v>8</v>
      </c>
      <c r="I12" s="53">
        <v>7.5</v>
      </c>
      <c r="J12" s="53">
        <v>8</v>
      </c>
      <c r="K12" s="53">
        <v>8</v>
      </c>
      <c r="L12" s="54">
        <f>(SUM(E12:K12)-LARGE(E12:K12,1)-LARGE(E12:K12,2)-SMALL(E12:K12,1)-SMALL(E12:K12,2))</f>
        <v>24</v>
      </c>
      <c r="M12" s="55">
        <f>(SUM(E12:K12)-LARGE(E12:K12,1)-LARGE(E12:K12,2)-SMALL(E12:K12,1)-SMALL(E12:K12,2))*D12</f>
        <v>67.19999999999999</v>
      </c>
      <c r="N12" s="56"/>
      <c r="O12" s="56"/>
      <c r="P12" s="56">
        <v>462</v>
      </c>
      <c r="Q12" s="58"/>
    </row>
    <row r="13" spans="1:17" ht="15" outlineLevel="1">
      <c r="A13" s="51"/>
      <c r="B13" s="51"/>
      <c r="C13" s="60" t="s">
        <v>10</v>
      </c>
      <c r="D13" s="61">
        <v>11.5</v>
      </c>
      <c r="E13" s="62"/>
      <c r="F13" s="59"/>
      <c r="G13" s="59"/>
      <c r="H13" s="59"/>
      <c r="I13" s="59"/>
      <c r="J13" s="59"/>
      <c r="K13" s="59"/>
      <c r="L13" s="63" t="s">
        <v>11</v>
      </c>
      <c r="M13" s="64">
        <f>SUM(M9:M12)</f>
        <v>260.54999999999995</v>
      </c>
      <c r="N13" s="56"/>
      <c r="O13" s="56"/>
      <c r="P13" s="56">
        <v>462</v>
      </c>
      <c r="Q13" s="58"/>
    </row>
    <row r="14" spans="1:17" s="50" customFormat="1" ht="15">
      <c r="A14" s="43">
        <v>2</v>
      </c>
      <c r="B14" s="44">
        <f>'[1]СТАРТ+ФИН'!B62</f>
        <v>9</v>
      </c>
      <c r="C14" s="45" t="str">
        <f>'[1]СТАРТ+ФИН'!C62</f>
        <v>АРЗЮТОВ ИЛЬЯ</v>
      </c>
      <c r="D14" s="46"/>
      <c r="E14" s="45"/>
      <c r="F14" s="45"/>
      <c r="G14" s="45">
        <f>'[1]СТАРТ+ФИН'!F62</f>
        <v>2000</v>
      </c>
      <c r="H14" s="45" t="str">
        <f>'[1]СТАРТ+ФИН'!G62</f>
        <v>КМС</v>
      </c>
      <c r="I14" s="45" t="str">
        <f>'[1]СТАРТ+ФИН'!H62</f>
        <v>САРАТОВ СДЮСШОР 11</v>
      </c>
      <c r="J14" s="45"/>
      <c r="K14" s="45"/>
      <c r="L14" s="47"/>
      <c r="M14" s="43"/>
      <c r="N14" s="48">
        <f>M19</f>
        <v>204.89999999999998</v>
      </c>
      <c r="O14" s="48">
        <v>205.95</v>
      </c>
      <c r="P14" s="48">
        <v>410.85</v>
      </c>
      <c r="Q14" s="71" t="str">
        <f>'[1]СТАРТ+ФИН'!M62</f>
        <v>АБРОСИМОВА Л.В., СТОЛБОВ А.Н.</v>
      </c>
    </row>
    <row r="15" spans="1:17" ht="12.75" outlineLevel="1">
      <c r="A15" s="51"/>
      <c r="B15" s="51"/>
      <c r="C15" s="43" t="str">
        <f>'[1]СТАРТ+ФИН'!C63</f>
        <v>405С</v>
      </c>
      <c r="D15" s="52">
        <v>2.7</v>
      </c>
      <c r="E15" s="53">
        <v>7</v>
      </c>
      <c r="F15" s="53">
        <v>7</v>
      </c>
      <c r="G15" s="53">
        <v>7.5</v>
      </c>
      <c r="H15" s="53">
        <v>7</v>
      </c>
      <c r="I15" s="53">
        <v>7</v>
      </c>
      <c r="J15" s="53">
        <v>7</v>
      </c>
      <c r="K15" s="53">
        <v>7.5</v>
      </c>
      <c r="L15" s="54">
        <f>(SUM(E15:K15)-LARGE(E15:K15,1)-LARGE(E15:K15,2)-SMALL(E15:K15,1)-SMALL(E15:K15,2))</f>
        <v>21</v>
      </c>
      <c r="M15" s="55">
        <f>(SUM(E15:K15)-LARGE(E15:K15,1)-LARGE(E15:K15,2)-SMALL(E15:K15,1)-SMALL(E15:K15,2))*D15</f>
        <v>56.7</v>
      </c>
      <c r="N15" s="56"/>
      <c r="O15" s="56"/>
      <c r="P15" s="56">
        <v>410.85</v>
      </c>
      <c r="Q15" s="57"/>
    </row>
    <row r="16" spans="1:17" ht="12.75" outlineLevel="1">
      <c r="A16" s="51"/>
      <c r="B16" s="51"/>
      <c r="C16" s="43" t="str">
        <f>'[1]СТАРТ+ФИН'!E63</f>
        <v>205В</v>
      </c>
      <c r="D16" s="52">
        <v>3</v>
      </c>
      <c r="E16" s="53">
        <v>6.5</v>
      </c>
      <c r="F16" s="53">
        <v>6</v>
      </c>
      <c r="G16" s="53">
        <v>6</v>
      </c>
      <c r="H16" s="53">
        <v>5</v>
      </c>
      <c r="I16" s="53">
        <v>5.5</v>
      </c>
      <c r="J16" s="53">
        <v>6</v>
      </c>
      <c r="K16" s="53">
        <v>5.5</v>
      </c>
      <c r="L16" s="54">
        <f>(SUM(E16:K16)-LARGE(E16:K16,1)-LARGE(E16:K16,2)-SMALL(E16:K16,1)-SMALL(E16:K16,2))</f>
        <v>17.5</v>
      </c>
      <c r="M16" s="55">
        <f>(SUM(E16:K16)-LARGE(E16:K16,1)-LARGE(E16:K16,2)-SMALL(E16:K16,1)-SMALL(E16:K16,2))*D16</f>
        <v>52.5</v>
      </c>
      <c r="N16" s="56"/>
      <c r="O16" s="56"/>
      <c r="P16" s="56">
        <v>410.85</v>
      </c>
      <c r="Q16" s="57"/>
    </row>
    <row r="17" spans="1:17" ht="12.75" outlineLevel="1">
      <c r="A17" s="51"/>
      <c r="B17" s="51"/>
      <c r="C17" s="43" t="str">
        <f>'[1]СТАРТ+ФИН'!G63</f>
        <v>305С</v>
      </c>
      <c r="D17" s="52">
        <v>2.8</v>
      </c>
      <c r="E17" s="53">
        <v>7.5</v>
      </c>
      <c r="F17" s="53">
        <v>8</v>
      </c>
      <c r="G17" s="53">
        <v>8</v>
      </c>
      <c r="H17" s="53">
        <v>8</v>
      </c>
      <c r="I17" s="53">
        <v>8</v>
      </c>
      <c r="J17" s="53">
        <v>8</v>
      </c>
      <c r="K17" s="53">
        <v>8.5</v>
      </c>
      <c r="L17" s="54">
        <f>(SUM(E17:K17)-LARGE(E17:K17,1)-LARGE(E17:K17,2)-SMALL(E17:K17,1)-SMALL(E17:K17,2))</f>
        <v>24</v>
      </c>
      <c r="M17" s="55">
        <f>(SUM(E17:K17)-LARGE(E17:K17,1)-LARGE(E17:K17,2)-SMALL(E17:K17,1)-SMALL(E17:K17,2))*D17</f>
        <v>67.19999999999999</v>
      </c>
      <c r="N17" s="56"/>
      <c r="O17" s="56"/>
      <c r="P17" s="56">
        <v>410.85</v>
      </c>
      <c r="Q17" s="58"/>
    </row>
    <row r="18" spans="1:17" ht="12.75" outlineLevel="1">
      <c r="A18" s="51"/>
      <c r="B18" s="51"/>
      <c r="C18" s="43" t="str">
        <f>'[1]СТАРТ+ФИН'!I63</f>
        <v>5136Д</v>
      </c>
      <c r="D18" s="52">
        <v>3</v>
      </c>
      <c r="E18" s="59">
        <v>3</v>
      </c>
      <c r="F18" s="53">
        <v>3.5</v>
      </c>
      <c r="G18" s="53">
        <v>3.5</v>
      </c>
      <c r="H18" s="53">
        <v>1.5</v>
      </c>
      <c r="I18" s="53">
        <v>3</v>
      </c>
      <c r="J18" s="53">
        <v>3</v>
      </c>
      <c r="K18" s="53">
        <v>3.5</v>
      </c>
      <c r="L18" s="54">
        <f>(SUM(E18:K18)-LARGE(E18:K18,1)-LARGE(E18:K18,2)-SMALL(E18:K18,1)-SMALL(E18:K18,2))</f>
        <v>9.5</v>
      </c>
      <c r="M18" s="55">
        <f>(SUM(E18:K18)-LARGE(E18:K18,1)-LARGE(E18:K18,2)-SMALL(E18:K18,1)-SMALL(E18:K18,2))*D18</f>
        <v>28.5</v>
      </c>
      <c r="N18" s="56"/>
      <c r="O18" s="56"/>
      <c r="P18" s="56">
        <v>410.85</v>
      </c>
      <c r="Q18" s="58"/>
    </row>
    <row r="19" spans="1:17" ht="15" outlineLevel="1">
      <c r="A19" s="51"/>
      <c r="B19" s="51"/>
      <c r="C19" s="60" t="s">
        <v>10</v>
      </c>
      <c r="D19" s="61">
        <v>11.5</v>
      </c>
      <c r="E19" s="62"/>
      <c r="F19" s="59"/>
      <c r="G19" s="59"/>
      <c r="H19" s="59"/>
      <c r="I19" s="59"/>
      <c r="J19" s="59"/>
      <c r="K19" s="59"/>
      <c r="L19" s="63" t="s">
        <v>11</v>
      </c>
      <c r="M19" s="64">
        <f>SUM(M15:M18)</f>
        <v>204.89999999999998</v>
      </c>
      <c r="N19" s="56"/>
      <c r="O19" s="56"/>
      <c r="P19" s="56">
        <v>410.85</v>
      </c>
      <c r="Q19" s="58"/>
    </row>
    <row r="20" spans="1:17" ht="15">
      <c r="A20" s="43">
        <v>3</v>
      </c>
      <c r="B20" s="44">
        <f>'[1]СТАРТ+ФИН'!B69</f>
        <v>10</v>
      </c>
      <c r="C20" s="45" t="str">
        <f>'[1]СТАРТ+ФИН'!C69</f>
        <v>КОНДРАТЬЕВ МАКСИМ</v>
      </c>
      <c r="D20" s="46"/>
      <c r="E20" s="45"/>
      <c r="F20" s="45"/>
      <c r="G20" s="45">
        <f>'[1]СТАРТ+ФИН'!F69</f>
        <v>1999</v>
      </c>
      <c r="H20" s="45" t="str">
        <f>'[1]СТАРТ+ФИН'!G69</f>
        <v>КМС</v>
      </c>
      <c r="I20" s="45" t="str">
        <f>'[1]СТАРТ+ФИН'!H69</f>
        <v>ЕКАТЕРИНБУРГ, СДЮСШОР ЮНОСТЬ</v>
      </c>
      <c r="J20" s="45"/>
      <c r="K20" s="45"/>
      <c r="L20" s="47"/>
      <c r="M20" s="43"/>
      <c r="N20" s="48">
        <f>M25</f>
        <v>219.35</v>
      </c>
      <c r="O20" s="48">
        <v>187.65</v>
      </c>
      <c r="P20" s="48">
        <v>407</v>
      </c>
      <c r="Q20" s="71" t="str">
        <f>'[1]СТАРТ+ФИН'!M69</f>
        <v>ЛОБАНОВА Л.И., ЮГОВА Л.С.</v>
      </c>
    </row>
    <row r="21" spans="1:17" s="50" customFormat="1" ht="12.75">
      <c r="A21" s="51"/>
      <c r="B21" s="51"/>
      <c r="C21" s="43" t="str">
        <f>'[1]СТАРТ+ФИН'!C70</f>
        <v>405С</v>
      </c>
      <c r="D21" s="52">
        <v>2.7</v>
      </c>
      <c r="E21" s="53">
        <v>7.5</v>
      </c>
      <c r="F21" s="53">
        <v>7</v>
      </c>
      <c r="G21" s="53">
        <v>6.5</v>
      </c>
      <c r="H21" s="53">
        <v>6.5</v>
      </c>
      <c r="I21" s="53">
        <v>6</v>
      </c>
      <c r="J21" s="53">
        <v>7</v>
      </c>
      <c r="K21" s="53">
        <v>7</v>
      </c>
      <c r="L21" s="54">
        <f>(SUM(E21:K21)-LARGE(E21:K21,1)-LARGE(E21:K21,2)-SMALL(E21:K21,1)-SMALL(E21:K21,2))</f>
        <v>20.5</v>
      </c>
      <c r="M21" s="55">
        <f>(SUM(E21:K21)-LARGE(E21:K21,1)-LARGE(E21:K21,2)-SMALL(E21:K21,1)-SMALL(E21:K21,2))*D21</f>
        <v>55.35</v>
      </c>
      <c r="N21" s="56"/>
      <c r="O21" s="56"/>
      <c r="P21" s="56">
        <v>407</v>
      </c>
      <c r="Q21" s="57"/>
    </row>
    <row r="22" spans="1:17" ht="12.75" outlineLevel="1">
      <c r="A22" s="51"/>
      <c r="B22" s="51"/>
      <c r="C22" s="43" t="str">
        <f>'[1]СТАРТ+ФИН'!E70</f>
        <v>107С</v>
      </c>
      <c r="D22" s="52">
        <v>2.8</v>
      </c>
      <c r="E22" s="53">
        <v>7</v>
      </c>
      <c r="F22" s="53">
        <v>7</v>
      </c>
      <c r="G22" s="53">
        <v>7.5</v>
      </c>
      <c r="H22" s="53">
        <v>7</v>
      </c>
      <c r="I22" s="53">
        <v>7</v>
      </c>
      <c r="J22" s="53">
        <v>7.5</v>
      </c>
      <c r="K22" s="53">
        <v>7</v>
      </c>
      <c r="L22" s="54">
        <f>(SUM(E22:K22)-LARGE(E22:K22,1)-LARGE(E22:K22,2)-SMALL(E22:K22,1)-SMALL(E22:K22,2))</f>
        <v>21</v>
      </c>
      <c r="M22" s="55">
        <f>(SUM(E22:K22)-LARGE(E22:K22,1)-LARGE(E22:K22,2)-SMALL(E22:K22,1)-SMALL(E22:K22,2))*D22</f>
        <v>58.8</v>
      </c>
      <c r="N22" s="56"/>
      <c r="O22" s="56"/>
      <c r="P22" s="56">
        <v>407</v>
      </c>
      <c r="Q22" s="57"/>
    </row>
    <row r="23" spans="1:17" ht="12.75" outlineLevel="1">
      <c r="A23" s="51"/>
      <c r="B23" s="51"/>
      <c r="C23" s="43" t="str">
        <f>'[1]СТАРТ+ФИН'!G70</f>
        <v>205В</v>
      </c>
      <c r="D23" s="52">
        <v>3</v>
      </c>
      <c r="E23" s="53">
        <v>5</v>
      </c>
      <c r="F23" s="53">
        <v>5.5</v>
      </c>
      <c r="G23" s="53">
        <v>4.5</v>
      </c>
      <c r="H23" s="53">
        <v>4</v>
      </c>
      <c r="I23" s="53">
        <v>5</v>
      </c>
      <c r="J23" s="53">
        <v>5</v>
      </c>
      <c r="K23" s="53">
        <v>5</v>
      </c>
      <c r="L23" s="54">
        <f>(SUM(E23:K23)-LARGE(E23:K23,1)-LARGE(E23:K23,2)-SMALL(E23:K23,1)-SMALL(E23:K23,2))</f>
        <v>15</v>
      </c>
      <c r="M23" s="55">
        <f>(SUM(E23:K23)-LARGE(E23:K23,1)-LARGE(E23:K23,2)-SMALL(E23:K23,1)-SMALL(E23:K23,2))*D23</f>
        <v>45</v>
      </c>
      <c r="N23" s="56"/>
      <c r="O23" s="56"/>
      <c r="P23" s="56">
        <v>407</v>
      </c>
      <c r="Q23" s="58"/>
    </row>
    <row r="24" spans="1:17" ht="12.75" outlineLevel="1">
      <c r="A24" s="51"/>
      <c r="B24" s="51"/>
      <c r="C24" s="43" t="str">
        <f>'[1]СТАРТ+ФИН'!I70</f>
        <v>5235Д</v>
      </c>
      <c r="D24" s="52">
        <v>2.8</v>
      </c>
      <c r="E24" s="59">
        <v>7</v>
      </c>
      <c r="F24" s="53">
        <v>7</v>
      </c>
      <c r="G24" s="53">
        <v>6.5</v>
      </c>
      <c r="H24" s="53">
        <v>6.5</v>
      </c>
      <c r="I24" s="53">
        <v>7.5</v>
      </c>
      <c r="J24" s="53">
        <v>7.5</v>
      </c>
      <c r="K24" s="53">
        <v>7.5</v>
      </c>
      <c r="L24" s="54">
        <f>(SUM(E24:K24)-LARGE(E24:K24,1)-LARGE(E24:K24,2)-SMALL(E24:K24,1)-SMALL(E24:K24,2))</f>
        <v>21.5</v>
      </c>
      <c r="M24" s="55">
        <f>(SUM(E24:K24)-LARGE(E24:K24,1)-LARGE(E24:K24,2)-SMALL(E24:K24,1)-SMALL(E24:K24,2))*D24</f>
        <v>60.199999999999996</v>
      </c>
      <c r="N24" s="56"/>
      <c r="O24" s="56"/>
      <c r="P24" s="56">
        <v>407</v>
      </c>
      <c r="Q24" s="58"/>
    </row>
    <row r="25" spans="1:17" ht="15" outlineLevel="1">
      <c r="A25" s="51"/>
      <c r="B25" s="51"/>
      <c r="C25" s="60" t="s">
        <v>10</v>
      </c>
      <c r="D25" s="61">
        <v>11.3</v>
      </c>
      <c r="E25" s="62"/>
      <c r="F25" s="59"/>
      <c r="G25" s="59"/>
      <c r="H25" s="59"/>
      <c r="I25" s="59"/>
      <c r="J25" s="59"/>
      <c r="K25" s="59"/>
      <c r="L25" s="63" t="s">
        <v>11</v>
      </c>
      <c r="M25" s="64">
        <f>SUM(M21:M24)</f>
        <v>219.35</v>
      </c>
      <c r="N25" s="56"/>
      <c r="O25" s="56"/>
      <c r="P25" s="56">
        <v>407</v>
      </c>
      <c r="Q25" s="58"/>
    </row>
    <row r="26" spans="1:17" ht="15" outlineLevel="1">
      <c r="A26" s="43">
        <v>4</v>
      </c>
      <c r="B26" s="44">
        <f>'[1]СТАРТ+ФИН'!B76</f>
        <v>11</v>
      </c>
      <c r="C26" s="45" t="str">
        <f>'[1]СТАРТ+ФИН'!C76</f>
        <v>НИКОЛАЕВ НИКИТА</v>
      </c>
      <c r="D26" s="46"/>
      <c r="E26" s="45"/>
      <c r="F26" s="45"/>
      <c r="G26" s="45">
        <f>'[1]СТАРТ+ФИН'!F76</f>
        <v>1999</v>
      </c>
      <c r="H26" s="45" t="s">
        <v>17</v>
      </c>
      <c r="I26" s="45" t="str">
        <f>'[1]СТАРТ+ФИН'!H76</f>
        <v>МОСКВА-1, ЮНОСТЬ МОСКВЫ ЦСКА УОР</v>
      </c>
      <c r="J26" s="45"/>
      <c r="K26" s="45"/>
      <c r="L26" s="47"/>
      <c r="M26" s="43"/>
      <c r="N26" s="48">
        <f>M31</f>
        <v>208.9</v>
      </c>
      <c r="O26" s="48">
        <v>193.1</v>
      </c>
      <c r="P26" s="48">
        <v>402</v>
      </c>
      <c r="Q26" s="71" t="str">
        <f>'[1]СТАРТ+ФИН'!M76</f>
        <v>НИКОЛАЕВА М.А., НЕМЧИНОВА Л.В.</v>
      </c>
    </row>
    <row r="27" spans="1:17" ht="12.75">
      <c r="A27" s="43"/>
      <c r="B27" s="51"/>
      <c r="C27" s="43" t="str">
        <f>'[1]СТАРТ+ФИН'!C77</f>
        <v>405В</v>
      </c>
      <c r="D27" s="52">
        <v>3</v>
      </c>
      <c r="E27" s="53">
        <v>7</v>
      </c>
      <c r="F27" s="53">
        <v>7</v>
      </c>
      <c r="G27" s="53">
        <v>7</v>
      </c>
      <c r="H27" s="53">
        <v>6</v>
      </c>
      <c r="I27" s="53">
        <v>7</v>
      </c>
      <c r="J27" s="53">
        <v>7</v>
      </c>
      <c r="K27" s="53">
        <v>6.5</v>
      </c>
      <c r="L27" s="54">
        <f>(SUM(E27:K27)-LARGE(E27:K27,1)-LARGE(E27:K27,2)-SMALL(E27:K27,1)-SMALL(E27:K27,2))</f>
        <v>21</v>
      </c>
      <c r="M27" s="55">
        <f>(SUM(E27:K27)-LARGE(E27:K27,1)-LARGE(E27:K27,2)-SMALL(E27:K27,1)-SMALL(E27:K27,2))*D27</f>
        <v>63</v>
      </c>
      <c r="N27" s="56"/>
      <c r="O27" s="56"/>
      <c r="P27" s="56">
        <v>402</v>
      </c>
      <c r="Q27" s="57"/>
    </row>
    <row r="28" spans="1:17" s="50" customFormat="1" ht="12.75">
      <c r="A28" s="51"/>
      <c r="B28" s="51"/>
      <c r="C28" s="43" t="str">
        <f>'[1]СТАРТ+ФИН'!E77</f>
        <v>205В</v>
      </c>
      <c r="D28" s="52">
        <v>3</v>
      </c>
      <c r="E28" s="53">
        <v>3</v>
      </c>
      <c r="F28" s="53">
        <v>3</v>
      </c>
      <c r="G28" s="53">
        <v>3</v>
      </c>
      <c r="H28" s="53">
        <v>2.5</v>
      </c>
      <c r="I28" s="53">
        <v>2</v>
      </c>
      <c r="J28" s="53">
        <v>3</v>
      </c>
      <c r="K28" s="53">
        <v>2</v>
      </c>
      <c r="L28" s="54">
        <f>(SUM(E28:K28)-LARGE(E28:K28,1)-LARGE(E28:K28,2)-SMALL(E28:K28,1)-SMALL(E28:K28,2))</f>
        <v>8.5</v>
      </c>
      <c r="M28" s="55">
        <f>(SUM(E28:K28)-LARGE(E28:K28,1)-LARGE(E28:K28,2)-SMALL(E28:K28,1)-SMALL(E28:K28,2))*D28</f>
        <v>25.5</v>
      </c>
      <c r="N28" s="56"/>
      <c r="O28" s="56"/>
      <c r="P28" s="56">
        <v>402</v>
      </c>
      <c r="Q28" s="57"/>
    </row>
    <row r="29" spans="1:17" ht="12.75" outlineLevel="1">
      <c r="A29" s="51"/>
      <c r="B29" s="51"/>
      <c r="C29" s="43" t="str">
        <f>'[1]СТАРТ+ФИН'!G77</f>
        <v>107В</v>
      </c>
      <c r="D29" s="52">
        <v>3.1</v>
      </c>
      <c r="E29" s="53">
        <v>6.5</v>
      </c>
      <c r="F29" s="53">
        <v>5.5</v>
      </c>
      <c r="G29" s="53">
        <v>6</v>
      </c>
      <c r="H29" s="53">
        <v>6.5</v>
      </c>
      <c r="I29" s="53">
        <v>6.5</v>
      </c>
      <c r="J29" s="53">
        <v>6</v>
      </c>
      <c r="K29" s="53">
        <v>6.5</v>
      </c>
      <c r="L29" s="54">
        <f>(SUM(E29:K29)-LARGE(E29:K29,1)-LARGE(E29:K29,2)-SMALL(E29:K29,1)-SMALL(E29:K29,2))</f>
        <v>19</v>
      </c>
      <c r="M29" s="55">
        <f>(SUM(E29:K29)-LARGE(E29:K29,1)-LARGE(E29:K29,2)-SMALL(E29:K29,1)-SMALL(E29:K29,2))*D29</f>
        <v>58.9</v>
      </c>
      <c r="N29" s="56"/>
      <c r="O29" s="56"/>
      <c r="P29" s="56">
        <v>402</v>
      </c>
      <c r="Q29" s="58"/>
    </row>
    <row r="30" spans="1:17" ht="12.75" outlineLevel="1">
      <c r="A30" s="51"/>
      <c r="B30" s="51"/>
      <c r="C30" s="43" t="str">
        <f>'[1]СТАРТ+ФИН'!I77</f>
        <v>5152В</v>
      </c>
      <c r="D30" s="52">
        <v>3</v>
      </c>
      <c r="E30" s="59">
        <v>7</v>
      </c>
      <c r="F30" s="53">
        <v>6.5</v>
      </c>
      <c r="G30" s="53">
        <v>7</v>
      </c>
      <c r="H30" s="53">
        <v>6.5</v>
      </c>
      <c r="I30" s="53">
        <v>7</v>
      </c>
      <c r="J30" s="53">
        <v>7</v>
      </c>
      <c r="K30" s="53">
        <v>6.5</v>
      </c>
      <c r="L30" s="54">
        <f>(SUM(E30:K30)-LARGE(E30:K30,1)-LARGE(E30:K30,2)-SMALL(E30:K30,1)-SMALL(E30:K30,2))</f>
        <v>20.5</v>
      </c>
      <c r="M30" s="55">
        <f>(SUM(E30:K30)-LARGE(E30:K30,1)-LARGE(E30:K30,2)-SMALL(E30:K30,1)-SMALL(E30:K30,2))*D30</f>
        <v>61.5</v>
      </c>
      <c r="N30" s="56"/>
      <c r="O30" s="56"/>
      <c r="P30" s="56">
        <v>402</v>
      </c>
      <c r="Q30" s="58"/>
    </row>
    <row r="31" spans="1:17" ht="15" outlineLevel="1">
      <c r="A31" s="51"/>
      <c r="B31" s="51"/>
      <c r="C31" s="60" t="s">
        <v>10</v>
      </c>
      <c r="D31" s="61">
        <v>12.1</v>
      </c>
      <c r="E31" s="62"/>
      <c r="F31" s="59"/>
      <c r="G31" s="59"/>
      <c r="H31" s="59"/>
      <c r="I31" s="59"/>
      <c r="J31" s="59"/>
      <c r="K31" s="59"/>
      <c r="L31" s="63" t="s">
        <v>11</v>
      </c>
      <c r="M31" s="64">
        <f>SUM(M27:M30)</f>
        <v>208.9</v>
      </c>
      <c r="N31" s="56"/>
      <c r="O31" s="56"/>
      <c r="P31" s="56">
        <v>402</v>
      </c>
      <c r="Q31" s="58"/>
    </row>
    <row r="32" spans="1:17" ht="15" outlineLevel="1">
      <c r="A32" s="43">
        <v>5</v>
      </c>
      <c r="B32" s="44">
        <f>'[1]СТАРТ+ФИН'!B34</f>
        <v>5</v>
      </c>
      <c r="C32" s="45" t="str">
        <f>'[1]СТАРТ+ФИН'!C34</f>
        <v>КОНЕВ ГРИГОРИЙ</v>
      </c>
      <c r="D32" s="46"/>
      <c r="E32" s="45"/>
      <c r="F32" s="45"/>
      <c r="G32" s="45">
        <f>'[1]СТАРТ+ФИН'!F34</f>
        <v>1999</v>
      </c>
      <c r="H32" s="45" t="str">
        <f>'[1]СТАРТ+ФИН'!G34</f>
        <v>КМС</v>
      </c>
      <c r="I32" s="45" t="str">
        <f>'[1]СТАРТ+ФИН'!H34</f>
        <v>ЕКАТЕРИНБУРГ, ЮНОСТЬ</v>
      </c>
      <c r="J32" s="45"/>
      <c r="K32" s="45"/>
      <c r="L32" s="47"/>
      <c r="M32" s="43"/>
      <c r="N32" s="48">
        <f>M37</f>
        <v>202.8</v>
      </c>
      <c r="O32" s="48">
        <v>193.65</v>
      </c>
      <c r="P32" s="48">
        <v>396.45</v>
      </c>
      <c r="Q32" s="71" t="str">
        <f>'[1]СТАРТ+ФИН'!M34</f>
        <v>КАЙЗЕР И.М.</v>
      </c>
    </row>
    <row r="33" spans="2:17" ht="12.75" outlineLevel="1">
      <c r="B33" s="51"/>
      <c r="C33" s="43" t="str">
        <f>'[1]СТАРТ+ФИН'!C35</f>
        <v>405С</v>
      </c>
      <c r="D33" s="52">
        <v>2.7</v>
      </c>
      <c r="E33" s="53">
        <v>5</v>
      </c>
      <c r="F33" s="53">
        <v>6</v>
      </c>
      <c r="G33" s="53">
        <v>6</v>
      </c>
      <c r="H33" s="53">
        <v>5</v>
      </c>
      <c r="I33" s="53">
        <v>5.5</v>
      </c>
      <c r="J33" s="53">
        <v>5.5</v>
      </c>
      <c r="K33" s="53">
        <v>6</v>
      </c>
      <c r="L33" s="54">
        <f>(SUM(E33:K33)-LARGE(E33:K33,1)-LARGE(E33:K33,2)-SMALL(E33:K33,1)-SMALL(E33:K33,2))</f>
        <v>17</v>
      </c>
      <c r="M33" s="55">
        <f>(SUM(E33:K33)-LARGE(E33:K33,1)-LARGE(E33:K33,2)-SMALL(E33:K33,1)-SMALL(E33:K33,2))*D33</f>
        <v>45.900000000000006</v>
      </c>
      <c r="N33" s="56"/>
      <c r="O33" s="56"/>
      <c r="P33" s="56">
        <v>396.45</v>
      </c>
      <c r="Q33" s="57"/>
    </row>
    <row r="34" spans="1:17" ht="12.75">
      <c r="A34" s="43"/>
      <c r="B34" s="51"/>
      <c r="C34" s="43" t="str">
        <f>'[1]СТАРТ+ФИН'!E35</f>
        <v>107С</v>
      </c>
      <c r="D34" s="52">
        <v>2.8</v>
      </c>
      <c r="E34" s="53">
        <v>6</v>
      </c>
      <c r="F34" s="53">
        <v>6.5</v>
      </c>
      <c r="G34" s="53">
        <v>6.5</v>
      </c>
      <c r="H34" s="53">
        <v>6</v>
      </c>
      <c r="I34" s="53">
        <v>6</v>
      </c>
      <c r="J34" s="53">
        <v>6</v>
      </c>
      <c r="K34" s="53">
        <v>5.5</v>
      </c>
      <c r="L34" s="54">
        <f>(SUM(E34:K34)-LARGE(E34:K34,1)-LARGE(E34:K34,2)-SMALL(E34:K34,1)-SMALL(E34:K34,2))</f>
        <v>18</v>
      </c>
      <c r="M34" s="55">
        <f>(SUM(E34:K34)-LARGE(E34:K34,1)-LARGE(E34:K34,2)-SMALL(E34:K34,1)-SMALL(E34:K34,2))*D34</f>
        <v>50.4</v>
      </c>
      <c r="N34" s="56"/>
      <c r="O34" s="56"/>
      <c r="P34" s="56">
        <v>396.45</v>
      </c>
      <c r="Q34" s="57"/>
    </row>
    <row r="35" spans="1:17" s="50" customFormat="1" ht="12.75">
      <c r="A35" s="51"/>
      <c r="B35" s="51"/>
      <c r="C35" s="43" t="str">
        <f>'[1]СТАРТ+ФИН'!G35</f>
        <v>205В</v>
      </c>
      <c r="D35" s="52">
        <v>3</v>
      </c>
      <c r="E35" s="53">
        <v>6</v>
      </c>
      <c r="F35" s="53">
        <v>6</v>
      </c>
      <c r="G35" s="53">
        <v>6.5</v>
      </c>
      <c r="H35" s="53">
        <v>5.5</v>
      </c>
      <c r="I35" s="53">
        <v>6</v>
      </c>
      <c r="J35" s="53">
        <v>5.5</v>
      </c>
      <c r="K35" s="53">
        <v>6</v>
      </c>
      <c r="L35" s="54">
        <f>(SUM(E35:K35)-LARGE(E35:K35,1)-LARGE(E35:K35,2)-SMALL(E35:K35,1)-SMALL(E35:K35,2))</f>
        <v>18</v>
      </c>
      <c r="M35" s="55">
        <f>(SUM(E35:K35)-LARGE(E35:K35,1)-LARGE(E35:K35,2)-SMALL(E35:K35,1)-SMALL(E35:K35,2))*D35</f>
        <v>54</v>
      </c>
      <c r="N35" s="56"/>
      <c r="O35" s="56"/>
      <c r="P35" s="56">
        <v>396.45</v>
      </c>
      <c r="Q35" s="58"/>
    </row>
    <row r="36" spans="1:17" ht="12.75" outlineLevel="1">
      <c r="A36" s="51"/>
      <c r="B36" s="51"/>
      <c r="C36" s="43" t="str">
        <f>'[1]СТАРТ+ФИН'!I35</f>
        <v>5152В</v>
      </c>
      <c r="D36" s="52">
        <v>3</v>
      </c>
      <c r="E36" s="59">
        <v>5</v>
      </c>
      <c r="F36" s="53">
        <v>6.5</v>
      </c>
      <c r="G36" s="53">
        <v>6</v>
      </c>
      <c r="H36" s="53">
        <v>5.5</v>
      </c>
      <c r="I36" s="53">
        <v>6</v>
      </c>
      <c r="J36" s="53">
        <v>6</v>
      </c>
      <c r="K36" s="53">
        <v>5.5</v>
      </c>
      <c r="L36" s="54">
        <f>(SUM(E36:K36)-LARGE(E36:K36,1)-LARGE(E36:K36,2)-SMALL(E36:K36,1)-SMALL(E36:K36,2))</f>
        <v>17.5</v>
      </c>
      <c r="M36" s="55">
        <f>(SUM(E36:K36)-LARGE(E36:K36,1)-LARGE(E36:K36,2)-SMALL(E36:K36,1)-SMALL(E36:K36,2))*D36</f>
        <v>52.5</v>
      </c>
      <c r="N36" s="56"/>
      <c r="O36" s="56"/>
      <c r="P36" s="56">
        <v>396.45</v>
      </c>
      <c r="Q36" s="58"/>
    </row>
    <row r="37" spans="1:17" ht="15" outlineLevel="1">
      <c r="A37" s="51"/>
      <c r="B37" s="51"/>
      <c r="C37" s="60" t="s">
        <v>10</v>
      </c>
      <c r="D37" s="61">
        <v>11.5</v>
      </c>
      <c r="E37" s="62"/>
      <c r="F37" s="59"/>
      <c r="G37" s="59"/>
      <c r="H37" s="59"/>
      <c r="I37" s="59"/>
      <c r="J37" s="59"/>
      <c r="K37" s="59"/>
      <c r="L37" s="63" t="s">
        <v>11</v>
      </c>
      <c r="M37" s="64">
        <f>SUM(M33:M36)</f>
        <v>202.8</v>
      </c>
      <c r="N37" s="56"/>
      <c r="O37" s="56"/>
      <c r="P37" s="56">
        <v>396.45</v>
      </c>
      <c r="Q37" s="58"/>
    </row>
    <row r="38" spans="1:17" ht="15" outlineLevel="1">
      <c r="A38" s="43">
        <v>6</v>
      </c>
      <c r="B38" s="44">
        <f>'[1]СТАРТ+ФИН'!B41</f>
        <v>6</v>
      </c>
      <c r="C38" s="45" t="str">
        <f>'[1]СТАРТ+ФИН'!C41</f>
        <v>МИШИН АНДРЕЙ</v>
      </c>
      <c r="D38" s="46"/>
      <c r="E38" s="45"/>
      <c r="F38" s="45"/>
      <c r="G38" s="45">
        <f>'[1]СТАРТ+ФИН'!F41</f>
        <v>2000</v>
      </c>
      <c r="H38" s="45" t="str">
        <f>'[1]СТАРТ+ФИН'!G41</f>
        <v>КМС</v>
      </c>
      <c r="I38" s="45" t="str">
        <f>'[1]СТАРТ+ФИН'!H41</f>
        <v>МОСКВА-1, ЮНОСТЬ МОСКВЫ ВС УОР-3</v>
      </c>
      <c r="J38" s="45"/>
      <c r="K38" s="45"/>
      <c r="L38" s="47"/>
      <c r="M38" s="43"/>
      <c r="N38" s="48">
        <f>M43</f>
        <v>195.45</v>
      </c>
      <c r="O38" s="48">
        <v>189.3</v>
      </c>
      <c r="P38" s="48">
        <v>384.75</v>
      </c>
      <c r="Q38" s="71" t="str">
        <f>'[1]СТАРТ+ФИН'!M41</f>
        <v>ГАЛЬПЕРИНЫ С.Г., Р.Д.</v>
      </c>
    </row>
    <row r="39" spans="1:17" ht="12.75" outlineLevel="1">
      <c r="A39" s="51"/>
      <c r="B39" s="51"/>
      <c r="C39" s="43" t="str">
        <f>'[1]СТАРТ+ФИН'!C42</f>
        <v>405С</v>
      </c>
      <c r="D39" s="52">
        <v>2.7</v>
      </c>
      <c r="E39" s="53">
        <v>7</v>
      </c>
      <c r="F39" s="53">
        <v>6</v>
      </c>
      <c r="G39" s="53">
        <v>8</v>
      </c>
      <c r="H39" s="53">
        <v>6.5</v>
      </c>
      <c r="I39" s="53">
        <v>6.5</v>
      </c>
      <c r="J39" s="53">
        <v>6</v>
      </c>
      <c r="K39" s="53">
        <v>6.5</v>
      </c>
      <c r="L39" s="54">
        <f>(SUM(E39:K39)-LARGE(E39:K39,1)-LARGE(E39:K39,2)-SMALL(E39:K39,1)-SMALL(E39:K39,2))</f>
        <v>19.5</v>
      </c>
      <c r="M39" s="55">
        <f>(SUM(E39:K39)-LARGE(E39:K39,1)-LARGE(E39:K39,2)-SMALL(E39:K39,1)-SMALL(E39:K39,2))*D39</f>
        <v>52.650000000000006</v>
      </c>
      <c r="N39" s="56"/>
      <c r="O39" s="56"/>
      <c r="P39" s="56">
        <v>384.75</v>
      </c>
      <c r="Q39" s="57"/>
    </row>
    <row r="40" spans="2:17" ht="12.75" outlineLevel="1">
      <c r="B40" s="51"/>
      <c r="C40" s="43" t="str">
        <f>'[1]СТАРТ+ФИН'!E42</f>
        <v>205С</v>
      </c>
      <c r="D40" s="52">
        <v>2.8</v>
      </c>
      <c r="E40" s="53">
        <v>4.5</v>
      </c>
      <c r="F40" s="53">
        <v>4.5</v>
      </c>
      <c r="G40" s="53">
        <v>5</v>
      </c>
      <c r="H40" s="53">
        <v>5</v>
      </c>
      <c r="I40" s="53">
        <v>4</v>
      </c>
      <c r="J40" s="53">
        <v>5</v>
      </c>
      <c r="K40" s="53">
        <v>4.5</v>
      </c>
      <c r="L40" s="54">
        <f>(SUM(E40:K40)-LARGE(E40:K40,1)-LARGE(E40:K40,2)-SMALL(E40:K40,1)-SMALL(E40:K40,2))</f>
        <v>14</v>
      </c>
      <c r="M40" s="55">
        <f>(SUM(E40:K40)-LARGE(E40:K40,1)-LARGE(E40:K40,2)-SMALL(E40:K40,1)-SMALL(E40:K40,2))*D40</f>
        <v>39.199999999999996</v>
      </c>
      <c r="N40" s="56"/>
      <c r="O40" s="56"/>
      <c r="P40" s="56">
        <v>384.75</v>
      </c>
      <c r="Q40" s="57"/>
    </row>
    <row r="41" spans="1:17" ht="12.75">
      <c r="A41" s="43"/>
      <c r="B41" s="51"/>
      <c r="C41" s="43" t="str">
        <f>'[1]СТАРТ+ФИН'!G42</f>
        <v>305С</v>
      </c>
      <c r="D41" s="52">
        <v>2.8</v>
      </c>
      <c r="E41" s="53">
        <v>5.5</v>
      </c>
      <c r="F41" s="53">
        <v>5.5</v>
      </c>
      <c r="G41" s="53">
        <v>5.5</v>
      </c>
      <c r="H41" s="53">
        <v>5</v>
      </c>
      <c r="I41" s="53">
        <v>4.5</v>
      </c>
      <c r="J41" s="53">
        <v>5</v>
      </c>
      <c r="K41" s="53">
        <v>5.5</v>
      </c>
      <c r="L41" s="54">
        <f>(SUM(E41:K41)-LARGE(E41:K41,1)-LARGE(E41:K41,2)-SMALL(E41:K41,1)-SMALL(E41:K41,2))</f>
        <v>16</v>
      </c>
      <c r="M41" s="55">
        <f>(SUM(E41:K41)-LARGE(E41:K41,1)-LARGE(E41:K41,2)-SMALL(E41:K41,1)-SMALL(E41:K41,2))*D41</f>
        <v>44.8</v>
      </c>
      <c r="N41" s="56"/>
      <c r="O41" s="56"/>
      <c r="P41" s="56">
        <v>384.75</v>
      </c>
      <c r="Q41" s="58"/>
    </row>
    <row r="42" spans="1:17" s="50" customFormat="1" ht="12.75">
      <c r="A42" s="51"/>
      <c r="B42" s="51"/>
      <c r="C42" s="43" t="str">
        <f>'[1]СТАРТ+ФИН'!I42</f>
        <v>5235Д</v>
      </c>
      <c r="D42" s="52">
        <v>2.8</v>
      </c>
      <c r="E42" s="59">
        <v>7</v>
      </c>
      <c r="F42" s="53">
        <v>7</v>
      </c>
      <c r="G42" s="53">
        <v>7</v>
      </c>
      <c r="H42" s="53">
        <v>6.5</v>
      </c>
      <c r="I42" s="53">
        <v>6.5</v>
      </c>
      <c r="J42" s="53">
        <v>7</v>
      </c>
      <c r="K42" s="53">
        <v>7</v>
      </c>
      <c r="L42" s="54">
        <f>(SUM(E42:K42)-LARGE(E42:K42,1)-LARGE(E42:K42,2)-SMALL(E42:K42,1)-SMALL(E42:K42,2))</f>
        <v>21</v>
      </c>
      <c r="M42" s="55">
        <f>(SUM(E42:K42)-LARGE(E42:K42,1)-LARGE(E42:K42,2)-SMALL(E42:K42,1)-SMALL(E42:K42,2))*D42</f>
        <v>58.8</v>
      </c>
      <c r="N42" s="56"/>
      <c r="O42" s="56"/>
      <c r="P42" s="56">
        <v>384.75</v>
      </c>
      <c r="Q42" s="58"/>
    </row>
    <row r="43" spans="1:17" ht="15" outlineLevel="1">
      <c r="A43" s="51"/>
      <c r="B43" s="51"/>
      <c r="C43" s="60" t="s">
        <v>10</v>
      </c>
      <c r="D43" s="61">
        <v>11.1</v>
      </c>
      <c r="E43" s="62"/>
      <c r="F43" s="59"/>
      <c r="G43" s="59"/>
      <c r="H43" s="59"/>
      <c r="I43" s="59"/>
      <c r="J43" s="59"/>
      <c r="K43" s="59"/>
      <c r="L43" s="63" t="s">
        <v>11</v>
      </c>
      <c r="M43" s="64">
        <f>SUM(M39:M42)</f>
        <v>195.45</v>
      </c>
      <c r="N43" s="56"/>
      <c r="O43" s="56"/>
      <c r="P43" s="56">
        <v>384.75</v>
      </c>
      <c r="Q43" s="58"/>
    </row>
    <row r="44" spans="1:17" ht="15" outlineLevel="1">
      <c r="A44" s="43">
        <v>7</v>
      </c>
      <c r="B44" s="44">
        <f>'[1]СТАРТ+ФИН'!B48</f>
        <v>7</v>
      </c>
      <c r="C44" s="45" t="str">
        <f>'[1]СТАРТ+ФИН'!C48</f>
        <v>СМИРНОВ ИЛЬЯ</v>
      </c>
      <c r="D44" s="46"/>
      <c r="E44" s="45"/>
      <c r="F44" s="45"/>
      <c r="G44" s="45">
        <f>'[1]СТАРТ+ФИН'!F48</f>
        <v>2000</v>
      </c>
      <c r="H44" s="45" t="str">
        <f>'[1]СТАРТ+ФИН'!G48</f>
        <v>КМС</v>
      </c>
      <c r="I44" s="45" t="str">
        <f>'[1]СТАРТ+ФИН'!H48</f>
        <v>МО,ЭЛЕКТРОСТАЛЬ, СДЮСШОР</v>
      </c>
      <c r="J44" s="45"/>
      <c r="K44" s="45"/>
      <c r="L44" s="47"/>
      <c r="M44" s="43"/>
      <c r="N44" s="48">
        <f>M49</f>
        <v>188.45</v>
      </c>
      <c r="O44" s="48">
        <v>194.25</v>
      </c>
      <c r="P44" s="48">
        <v>382.7</v>
      </c>
      <c r="Q44" s="71" t="str">
        <f>'[1]СТАРТ+ФИН'!M48</f>
        <v>СОКОЛОВА Н.Ю.</v>
      </c>
    </row>
    <row r="45" spans="1:17" ht="12.75" outlineLevel="1">
      <c r="A45" s="51"/>
      <c r="B45" s="51"/>
      <c r="C45" s="43" t="str">
        <f>'[1]СТАРТ+ФИН'!C49</f>
        <v>405С</v>
      </c>
      <c r="D45" s="52">
        <v>2.7</v>
      </c>
      <c r="E45" s="53">
        <v>7</v>
      </c>
      <c r="F45" s="53">
        <v>7.5</v>
      </c>
      <c r="G45" s="53">
        <v>8.5</v>
      </c>
      <c r="H45" s="53">
        <v>7</v>
      </c>
      <c r="I45" s="53">
        <v>8</v>
      </c>
      <c r="J45" s="53">
        <v>8</v>
      </c>
      <c r="K45" s="53">
        <v>8</v>
      </c>
      <c r="L45" s="54">
        <f>(SUM(E45:K45)-LARGE(E45:K45,1)-LARGE(E45:K45,2)-SMALL(E45:K45,1)-SMALL(E45:K45,2))</f>
        <v>23.5</v>
      </c>
      <c r="M45" s="55">
        <f>(SUM(E45:K45)-LARGE(E45:K45,1)-LARGE(E45:K45,2)-SMALL(E45:K45,1)-SMALL(E45:K45,2))*D45</f>
        <v>63.45</v>
      </c>
      <c r="N45" s="56"/>
      <c r="O45" s="56"/>
      <c r="P45" s="56">
        <v>382.7</v>
      </c>
      <c r="Q45" s="57"/>
    </row>
    <row r="46" spans="1:17" ht="12.75" outlineLevel="1">
      <c r="A46" s="51"/>
      <c r="B46" s="51"/>
      <c r="C46" s="43" t="str">
        <f>'[1]СТАРТ+ФИН'!E49</f>
        <v>105В</v>
      </c>
      <c r="D46" s="52">
        <v>2.4</v>
      </c>
      <c r="E46" s="53">
        <v>5.5</v>
      </c>
      <c r="F46" s="53">
        <v>5</v>
      </c>
      <c r="G46" s="53">
        <v>5.5</v>
      </c>
      <c r="H46" s="53">
        <v>5.5</v>
      </c>
      <c r="I46" s="53">
        <v>5.5</v>
      </c>
      <c r="J46" s="53">
        <v>6</v>
      </c>
      <c r="K46" s="53">
        <v>6.5</v>
      </c>
      <c r="L46" s="54">
        <f>(SUM(E46:K46)-LARGE(E46:K46,1)-LARGE(E46:K46,2)-SMALL(E46:K46,1)-SMALL(E46:K46,2))</f>
        <v>16.5</v>
      </c>
      <c r="M46" s="55">
        <f>(SUM(E46:K46)-LARGE(E46:K46,1)-LARGE(E46:K46,2)-SMALL(E46:K46,1)-SMALL(E46:K46,2))*D46</f>
        <v>39.6</v>
      </c>
      <c r="N46" s="56"/>
      <c r="O46" s="56"/>
      <c r="P46" s="56">
        <v>382.7</v>
      </c>
      <c r="Q46" s="57"/>
    </row>
    <row r="47" spans="2:17" ht="12.75" outlineLevel="1">
      <c r="B47" s="51"/>
      <c r="C47" s="43" t="str">
        <f>'[1]СТАРТ+ФИН'!G49</f>
        <v>205С</v>
      </c>
      <c r="D47" s="52">
        <v>2.8</v>
      </c>
      <c r="E47" s="53">
        <v>6</v>
      </c>
      <c r="F47" s="53">
        <v>4.5</v>
      </c>
      <c r="G47" s="53">
        <v>5</v>
      </c>
      <c r="H47" s="53">
        <v>4.5</v>
      </c>
      <c r="I47" s="53">
        <v>4.5</v>
      </c>
      <c r="J47" s="53">
        <v>5</v>
      </c>
      <c r="K47" s="53">
        <v>4.5</v>
      </c>
      <c r="L47" s="54">
        <f>(SUM(E47:K47)-LARGE(E47:K47,1)-LARGE(E47:K47,2)-SMALL(E47:K47,1)-SMALL(E47:K47,2))</f>
        <v>14</v>
      </c>
      <c r="M47" s="55">
        <f>(SUM(E47:K47)-LARGE(E47:K47,1)-LARGE(E47:K47,2)-SMALL(E47:K47,1)-SMALL(E47:K47,2))*D47</f>
        <v>39.199999999999996</v>
      </c>
      <c r="N47" s="56"/>
      <c r="O47" s="56"/>
      <c r="P47" s="56">
        <v>382.7</v>
      </c>
      <c r="Q47" s="58"/>
    </row>
    <row r="48" spans="1:17" ht="12.75">
      <c r="A48" s="43"/>
      <c r="B48" s="51"/>
      <c r="C48" s="43" t="str">
        <f>'[1]СТАРТ+ФИН'!I49</f>
        <v>305С</v>
      </c>
      <c r="D48" s="52">
        <v>2.8</v>
      </c>
      <c r="E48" s="59">
        <v>4.5</v>
      </c>
      <c r="F48" s="53">
        <v>5.5</v>
      </c>
      <c r="G48" s="53">
        <v>5.5</v>
      </c>
      <c r="H48" s="53">
        <v>5.5</v>
      </c>
      <c r="I48" s="53">
        <v>5.5</v>
      </c>
      <c r="J48" s="53">
        <v>5</v>
      </c>
      <c r="K48" s="53">
        <v>5.5</v>
      </c>
      <c r="L48" s="54">
        <f>(SUM(E48:K48)-LARGE(E48:K48,1)-LARGE(E48:K48,2)-SMALL(E48:K48,1)-SMALL(E48:K48,2))</f>
        <v>16.5</v>
      </c>
      <c r="M48" s="55">
        <f>(SUM(E48:K48)-LARGE(E48:K48,1)-LARGE(E48:K48,2)-SMALL(E48:K48,1)-SMALL(E48:K48,2))*D48</f>
        <v>46.199999999999996</v>
      </c>
      <c r="N48" s="56"/>
      <c r="O48" s="56"/>
      <c r="P48" s="56">
        <v>382.7</v>
      </c>
      <c r="Q48" s="58"/>
    </row>
    <row r="49" spans="1:17" s="50" customFormat="1" ht="15">
      <c r="A49" s="51"/>
      <c r="B49" s="51"/>
      <c r="C49" s="60" t="s">
        <v>10</v>
      </c>
      <c r="D49" s="61">
        <v>10.7</v>
      </c>
      <c r="E49" s="62"/>
      <c r="F49" s="59"/>
      <c r="G49" s="59"/>
      <c r="H49" s="59"/>
      <c r="I49" s="59"/>
      <c r="J49" s="59"/>
      <c r="K49" s="59"/>
      <c r="L49" s="63" t="s">
        <v>11</v>
      </c>
      <c r="M49" s="64">
        <f>SUM(M45:M48)</f>
        <v>188.45</v>
      </c>
      <c r="N49" s="56"/>
      <c r="O49" s="56"/>
      <c r="P49" s="56">
        <v>382.7</v>
      </c>
      <c r="Q49" s="58"/>
    </row>
    <row r="50" spans="1:17" ht="15" outlineLevel="1">
      <c r="A50" s="43">
        <v>8</v>
      </c>
      <c r="B50" s="44">
        <f>'[1]СТАРТ+ФИН'!B55</f>
        <v>8</v>
      </c>
      <c r="C50" s="45" t="str">
        <f>'[1]СТАРТ+ФИН'!C55</f>
        <v>ЛЕБЕДЕВ АЛЕКСАНДР</v>
      </c>
      <c r="D50" s="46"/>
      <c r="E50" s="45"/>
      <c r="F50" s="45"/>
      <c r="G50" s="45">
        <f>'[1]СТАРТ+ФИН'!F55</f>
        <v>2000</v>
      </c>
      <c r="H50" s="45" t="str">
        <f>'[1]СТАРТ+ФИН'!G55</f>
        <v>КМС</v>
      </c>
      <c r="I50" s="45" t="str">
        <f>'[1]СТАРТ+ФИН'!H55</f>
        <v>СПБ-1 НЕВСКАЯ ВОЛНА</v>
      </c>
      <c r="J50" s="45"/>
      <c r="K50" s="45"/>
      <c r="L50" s="47"/>
      <c r="M50" s="43"/>
      <c r="N50" s="48">
        <f>M55</f>
        <v>200.15</v>
      </c>
      <c r="O50" s="48">
        <v>178.85</v>
      </c>
      <c r="P50" s="48">
        <v>379</v>
      </c>
      <c r="Q50" s="71" t="str">
        <f>'[1]СТАРТ+ФИН'!M55</f>
        <v>ЕГОРОВ Ю.Н.</v>
      </c>
    </row>
    <row r="51" spans="1:17" ht="12.75" outlineLevel="1">
      <c r="A51" s="51"/>
      <c r="B51" s="51"/>
      <c r="C51" s="43" t="str">
        <f>'[1]СТАРТ+ФИН'!C56</f>
        <v>107С</v>
      </c>
      <c r="D51" s="52">
        <v>2.8</v>
      </c>
      <c r="E51" s="53">
        <v>6.5</v>
      </c>
      <c r="F51" s="53">
        <v>7</v>
      </c>
      <c r="G51" s="53">
        <v>6.5</v>
      </c>
      <c r="H51" s="53">
        <v>7</v>
      </c>
      <c r="I51" s="53">
        <v>7</v>
      </c>
      <c r="J51" s="53">
        <v>7.5</v>
      </c>
      <c r="K51" s="53">
        <v>7.5</v>
      </c>
      <c r="L51" s="54">
        <f>(SUM(E51:K51)-LARGE(E51:K51,1)-LARGE(E51:K51,2)-SMALL(E51:K51,1)-SMALL(E51:K51,2))</f>
        <v>21</v>
      </c>
      <c r="M51" s="55">
        <f>(SUM(E51:K51)-LARGE(E51:K51,1)-LARGE(E51:K51,2)-SMALL(E51:K51,1)-SMALL(E51:K51,2))*D51</f>
        <v>58.8</v>
      </c>
      <c r="N51" s="56"/>
      <c r="O51" s="56"/>
      <c r="P51" s="56">
        <v>379</v>
      </c>
      <c r="Q51" s="57"/>
    </row>
    <row r="52" spans="1:17" ht="12.75" outlineLevel="1">
      <c r="A52" s="51"/>
      <c r="B52" s="51"/>
      <c r="C52" s="43" t="str">
        <f>'[1]СТАРТ+ФИН'!E56</f>
        <v>205С</v>
      </c>
      <c r="D52" s="52">
        <v>2.8</v>
      </c>
      <c r="E52" s="53">
        <v>6</v>
      </c>
      <c r="F52" s="53">
        <v>6.5</v>
      </c>
      <c r="G52" s="53">
        <v>6.5</v>
      </c>
      <c r="H52" s="53">
        <v>6.5</v>
      </c>
      <c r="I52" s="53">
        <v>6</v>
      </c>
      <c r="J52" s="53">
        <v>6</v>
      </c>
      <c r="K52" s="53">
        <v>6</v>
      </c>
      <c r="L52" s="54">
        <f>(SUM(E52:K52)-LARGE(E52:K52,1)-LARGE(E52:K52,2)-SMALL(E52:K52,1)-SMALL(E52:K52,2))</f>
        <v>18.5</v>
      </c>
      <c r="M52" s="55">
        <f>(SUM(E52:K52)-LARGE(E52:K52,1)-LARGE(E52:K52,2)-SMALL(E52:K52,1)-SMALL(E52:K52,2))*D52</f>
        <v>51.8</v>
      </c>
      <c r="N52" s="56"/>
      <c r="O52" s="56"/>
      <c r="P52" s="56">
        <v>379</v>
      </c>
      <c r="Q52" s="57"/>
    </row>
    <row r="53" spans="1:17" ht="12.75" outlineLevel="1">
      <c r="A53" s="51"/>
      <c r="B53" s="51"/>
      <c r="C53" s="43" t="str">
        <f>'[1]СТАРТ+ФИН'!G56</f>
        <v>405С</v>
      </c>
      <c r="D53" s="52">
        <v>2.7</v>
      </c>
      <c r="E53" s="53">
        <v>5</v>
      </c>
      <c r="F53" s="53">
        <v>5.5</v>
      </c>
      <c r="G53" s="53">
        <v>5.5</v>
      </c>
      <c r="H53" s="53">
        <v>5.5</v>
      </c>
      <c r="I53" s="53">
        <v>5.5</v>
      </c>
      <c r="J53" s="53">
        <v>5.5</v>
      </c>
      <c r="K53" s="53">
        <v>5.5</v>
      </c>
      <c r="L53" s="54">
        <f>(SUM(E53:K53)-LARGE(E53:K53,1)-LARGE(E53:K53,2)-SMALL(E53:K53,1)-SMALL(E53:K53,2))</f>
        <v>16.5</v>
      </c>
      <c r="M53" s="55">
        <f>(SUM(E53:K53)-LARGE(E53:K53,1)-LARGE(E53:K53,2)-SMALL(E53:K53,1)-SMALL(E53:K53,2))*D53</f>
        <v>44.550000000000004</v>
      </c>
      <c r="N53" s="56"/>
      <c r="O53" s="56"/>
      <c r="P53" s="56">
        <v>379</v>
      </c>
      <c r="Q53" s="58"/>
    </row>
    <row r="54" spans="2:17" ht="12.75" outlineLevel="1">
      <c r="B54" s="51"/>
      <c r="C54" s="43" t="str">
        <f>'[1]СТАРТ+ФИН'!I56</f>
        <v>5136Д</v>
      </c>
      <c r="D54" s="52">
        <v>3</v>
      </c>
      <c r="E54" s="59">
        <v>5.5</v>
      </c>
      <c r="F54" s="53">
        <v>5.5</v>
      </c>
      <c r="G54" s="53">
        <v>4.5</v>
      </c>
      <c r="H54" s="53">
        <v>5</v>
      </c>
      <c r="I54" s="53">
        <v>5</v>
      </c>
      <c r="J54" s="53">
        <v>5</v>
      </c>
      <c r="K54" s="53">
        <v>5</v>
      </c>
      <c r="L54" s="54">
        <f>(SUM(E54:K54)-LARGE(E54:K54,1)-LARGE(E54:K54,2)-SMALL(E54:K54,1)-SMALL(E54:K54,2))</f>
        <v>15</v>
      </c>
      <c r="M54" s="55">
        <f>(SUM(E54:K54)-LARGE(E54:K54,1)-LARGE(E54:K54,2)-SMALL(E54:K54,1)-SMALL(E54:K54,2))*D54</f>
        <v>45</v>
      </c>
      <c r="N54" s="56"/>
      <c r="O54" s="56"/>
      <c r="P54" s="56">
        <v>379</v>
      </c>
      <c r="Q54" s="58"/>
    </row>
    <row r="55" spans="1:17" ht="15">
      <c r="A55" s="43"/>
      <c r="B55" s="51"/>
      <c r="C55" s="60" t="s">
        <v>10</v>
      </c>
      <c r="D55" s="61">
        <v>11.3</v>
      </c>
      <c r="E55" s="62"/>
      <c r="F55" s="59"/>
      <c r="G55" s="59"/>
      <c r="H55" s="59"/>
      <c r="I55" s="59"/>
      <c r="J55" s="59"/>
      <c r="K55" s="59"/>
      <c r="L55" s="63" t="s">
        <v>11</v>
      </c>
      <c r="M55" s="64">
        <f>SUM(M51:M54)</f>
        <v>200.15</v>
      </c>
      <c r="N55" s="56"/>
      <c r="O55" s="56"/>
      <c r="P55" s="56">
        <v>379</v>
      </c>
      <c r="Q55" s="58"/>
    </row>
    <row r="56" spans="1:17" s="50" customFormat="1" ht="15">
      <c r="A56" s="43">
        <v>9</v>
      </c>
      <c r="B56" s="44">
        <f>'[1]СТАРТ+ФИН'!B20</f>
        <v>3</v>
      </c>
      <c r="C56" s="45" t="str">
        <f>'[1]СТАРТ+ФИН'!C20</f>
        <v>РАСЩЕПЛЯЕВ ПАВЕЛ</v>
      </c>
      <c r="D56" s="46"/>
      <c r="E56" s="45"/>
      <c r="F56" s="45"/>
      <c r="G56" s="45">
        <f>'[1]СТАРТ+ФИН'!F20</f>
        <v>2000</v>
      </c>
      <c r="H56" s="45" t="str">
        <f>'[1]СТАРТ+ФИН'!G20</f>
        <v>КМС</v>
      </c>
      <c r="I56" s="45" t="str">
        <f>'[1]СТАРТ+ФИН'!H20</f>
        <v>МОСКВА-2, МГФСО </v>
      </c>
      <c r="J56" s="45"/>
      <c r="K56" s="45"/>
      <c r="L56" s="47"/>
      <c r="M56" s="43"/>
      <c r="N56" s="48">
        <f>M61</f>
        <v>189.79999999999998</v>
      </c>
      <c r="O56" s="48">
        <v>181.45</v>
      </c>
      <c r="P56" s="48">
        <v>371.25</v>
      </c>
      <c r="Q56" s="71" t="str">
        <f>'[1]СТАРТ+ФИН'!M20</f>
        <v>КАРДАВА Н.Н.</v>
      </c>
    </row>
    <row r="57" spans="1:17" ht="12.75" outlineLevel="1">
      <c r="A57" s="51"/>
      <c r="B57" s="51"/>
      <c r="C57" s="43" t="str">
        <f>'[1]СТАРТ+ФИН'!C21</f>
        <v>105В</v>
      </c>
      <c r="D57" s="52">
        <v>2.4</v>
      </c>
      <c r="E57" s="53">
        <v>7</v>
      </c>
      <c r="F57" s="53">
        <v>7.5</v>
      </c>
      <c r="G57" s="53">
        <v>8.5</v>
      </c>
      <c r="H57" s="53">
        <v>7</v>
      </c>
      <c r="I57" s="53">
        <v>7.5</v>
      </c>
      <c r="J57" s="53">
        <v>8</v>
      </c>
      <c r="K57" s="53">
        <v>8</v>
      </c>
      <c r="L57" s="54">
        <f>(SUM(E57:K57)-LARGE(E57:K57,1)-LARGE(E57:K57,2)-SMALL(E57:K57,1)-SMALL(E57:K57,2))</f>
        <v>23</v>
      </c>
      <c r="M57" s="55">
        <f>(SUM(E57:K57)-LARGE(E57:K57,1)-LARGE(E57:K57,2)-SMALL(E57:K57,1)-SMALL(E57:K57,2))*D57</f>
        <v>55.199999999999996</v>
      </c>
      <c r="N57" s="56"/>
      <c r="O57" s="56"/>
      <c r="P57" s="56">
        <v>371.25</v>
      </c>
      <c r="Q57" s="57"/>
    </row>
    <row r="58" spans="1:17" ht="12.75" outlineLevel="1">
      <c r="A58" s="51"/>
      <c r="B58" s="51"/>
      <c r="C58" s="43" t="str">
        <f>'[1]СТАРТ+ФИН'!E21</f>
        <v>5152В</v>
      </c>
      <c r="D58" s="52">
        <v>3</v>
      </c>
      <c r="E58" s="53">
        <v>5.5</v>
      </c>
      <c r="F58" s="53">
        <v>6.5</v>
      </c>
      <c r="G58" s="53">
        <v>6.5</v>
      </c>
      <c r="H58" s="53">
        <v>6</v>
      </c>
      <c r="I58" s="53">
        <v>6</v>
      </c>
      <c r="J58" s="53">
        <v>6</v>
      </c>
      <c r="K58" s="53">
        <v>5.5</v>
      </c>
      <c r="L58" s="54">
        <f>(SUM(E58:K58)-LARGE(E58:K58,1)-LARGE(E58:K58,2)-SMALL(E58:K58,1)-SMALL(E58:K58,2))</f>
        <v>18</v>
      </c>
      <c r="M58" s="55">
        <f>(SUM(E58:K58)-LARGE(E58:K58,1)-LARGE(E58:K58,2)-SMALL(E58:K58,1)-SMALL(E58:K58,2))*D58</f>
        <v>54</v>
      </c>
      <c r="N58" s="56"/>
      <c r="O58" s="56"/>
      <c r="P58" s="56">
        <v>371.25</v>
      </c>
      <c r="Q58" s="57"/>
    </row>
    <row r="59" spans="1:17" ht="12.75" outlineLevel="1">
      <c r="A59" s="51"/>
      <c r="B59" s="51"/>
      <c r="C59" s="43" t="str">
        <f>'[1]СТАРТ+ФИН'!G21</f>
        <v>405С</v>
      </c>
      <c r="D59" s="52">
        <v>2.7</v>
      </c>
      <c r="E59" s="53">
        <v>6.5</v>
      </c>
      <c r="F59" s="53">
        <v>6</v>
      </c>
      <c r="G59" s="53">
        <v>6</v>
      </c>
      <c r="H59" s="53">
        <v>6</v>
      </c>
      <c r="I59" s="53">
        <v>6</v>
      </c>
      <c r="J59" s="53">
        <v>5.5</v>
      </c>
      <c r="K59" s="53">
        <v>5.5</v>
      </c>
      <c r="L59" s="54">
        <f>(SUM(E59:K59)-LARGE(E59:K59,1)-LARGE(E59:K59,2)-SMALL(E59:K59,1)-SMALL(E59:K59,2))</f>
        <v>18</v>
      </c>
      <c r="M59" s="55">
        <f>(SUM(E59:K59)-LARGE(E59:K59,1)-LARGE(E59:K59,2)-SMALL(E59:K59,1)-SMALL(E59:K59,2))*D59</f>
        <v>48.6</v>
      </c>
      <c r="N59" s="56"/>
      <c r="O59" s="56"/>
      <c r="P59" s="56">
        <v>371.25</v>
      </c>
      <c r="Q59" s="58"/>
    </row>
    <row r="60" spans="1:17" ht="12.75" outlineLevel="1">
      <c r="A60" s="51"/>
      <c r="B60" s="51"/>
      <c r="C60" s="43" t="str">
        <f>'[1]СТАРТ+ФИН'!I21</f>
        <v>303С</v>
      </c>
      <c r="D60" s="52">
        <v>2</v>
      </c>
      <c r="E60" s="59">
        <v>4.5</v>
      </c>
      <c r="F60" s="53">
        <v>5.5</v>
      </c>
      <c r="G60" s="53">
        <v>5.5</v>
      </c>
      <c r="H60" s="53">
        <v>5</v>
      </c>
      <c r="I60" s="53">
        <v>5</v>
      </c>
      <c r="J60" s="53">
        <v>6</v>
      </c>
      <c r="K60" s="53">
        <v>5.5</v>
      </c>
      <c r="L60" s="54">
        <f>(SUM(E60:K60)-LARGE(E60:K60,1)-LARGE(E60:K60,2)-SMALL(E60:K60,1)-SMALL(E60:K60,2))</f>
        <v>16</v>
      </c>
      <c r="M60" s="55">
        <f>(SUM(E60:K60)-LARGE(E60:K60,1)-LARGE(E60:K60,2)-SMALL(E60:K60,1)-SMALL(E60:K60,2))*D60</f>
        <v>32</v>
      </c>
      <c r="N60" s="56"/>
      <c r="O60" s="56"/>
      <c r="P60" s="56">
        <v>371.25</v>
      </c>
      <c r="Q60" s="58"/>
    </row>
    <row r="61" spans="2:17" ht="15" outlineLevel="1">
      <c r="B61" s="51"/>
      <c r="C61" s="60" t="s">
        <v>10</v>
      </c>
      <c r="D61" s="61">
        <v>10.1</v>
      </c>
      <c r="E61" s="62"/>
      <c r="F61" s="59"/>
      <c r="G61" s="59"/>
      <c r="H61" s="59"/>
      <c r="I61" s="59"/>
      <c r="J61" s="59"/>
      <c r="K61" s="59"/>
      <c r="L61" s="63" t="s">
        <v>11</v>
      </c>
      <c r="M61" s="64">
        <f>SUM(M57:M60)</f>
        <v>189.79999999999998</v>
      </c>
      <c r="N61" s="56"/>
      <c r="O61" s="56"/>
      <c r="P61" s="56">
        <v>371.25</v>
      </c>
      <c r="Q61" s="58"/>
    </row>
    <row r="62" spans="1:17" ht="15">
      <c r="A62" s="43">
        <v>10</v>
      </c>
      <c r="B62" s="44">
        <f>'[1]СТАРТ+ФИН'!B13</f>
        <v>2</v>
      </c>
      <c r="C62" s="45" t="str">
        <f>'[1]СТАРТ+ФИН'!C13</f>
        <v>CУВОРОВ ИВАН</v>
      </c>
      <c r="D62" s="46"/>
      <c r="E62" s="45"/>
      <c r="F62" s="45"/>
      <c r="G62" s="45">
        <f>'[1]СТАРТ+ФИН'!F13</f>
        <v>2000</v>
      </c>
      <c r="H62" s="45" t="str">
        <f>'[1]СТАРТ+ФИН'!G13</f>
        <v>КМС</v>
      </c>
      <c r="I62" s="45" t="str">
        <f>'[1]СТАРТ+ФИН'!H13</f>
        <v>ТОЛЬЯТТИ,МБОУДОД КСДЮШОР10</v>
      </c>
      <c r="J62" s="45"/>
      <c r="K62" s="45"/>
      <c r="L62" s="47"/>
      <c r="M62" s="43"/>
      <c r="N62" s="48">
        <f>M67</f>
        <v>192.75</v>
      </c>
      <c r="O62" s="48">
        <v>173.45</v>
      </c>
      <c r="P62" s="48">
        <v>366.2</v>
      </c>
      <c r="Q62" s="71" t="str">
        <f>'[1]СТАРТ+ФИН'!M13</f>
        <v>ДОНЦОВА И.В.,КАНДРАШИН А.В.</v>
      </c>
    </row>
    <row r="63" spans="1:17" s="50" customFormat="1" ht="12.75">
      <c r="A63" s="51"/>
      <c r="B63" s="51"/>
      <c r="C63" s="43" t="str">
        <f>'[1]СТАРТ+ФИН'!C14</f>
        <v>405С</v>
      </c>
      <c r="D63" s="52">
        <v>2.7</v>
      </c>
      <c r="E63" s="53">
        <v>6</v>
      </c>
      <c r="F63" s="53">
        <v>6</v>
      </c>
      <c r="G63" s="53">
        <v>6.5</v>
      </c>
      <c r="H63" s="53">
        <v>6</v>
      </c>
      <c r="I63" s="53">
        <v>7</v>
      </c>
      <c r="J63" s="53">
        <v>5.5</v>
      </c>
      <c r="K63" s="53">
        <v>6.5</v>
      </c>
      <c r="L63" s="54">
        <f>(SUM(E63:K63)-LARGE(E63:K63,1)-LARGE(E63:K63,2)-SMALL(E63:K63,1)-SMALL(E63:K63,2))</f>
        <v>18.5</v>
      </c>
      <c r="M63" s="55">
        <f>(SUM(E63:K63)-LARGE(E63:K63,1)-LARGE(E63:K63,2)-SMALL(E63:K63,1)-SMALL(E63:K63,2))*D63</f>
        <v>49.95</v>
      </c>
      <c r="N63" s="56"/>
      <c r="O63" s="56"/>
      <c r="P63" s="56">
        <v>366.2</v>
      </c>
      <c r="Q63" s="57"/>
    </row>
    <row r="64" spans="1:17" ht="12.75" outlineLevel="1">
      <c r="A64" s="51"/>
      <c r="B64" s="51"/>
      <c r="C64" s="43" t="str">
        <f>'[1]СТАРТ+ФИН'!E14</f>
        <v>107С</v>
      </c>
      <c r="D64" s="52">
        <v>2.8</v>
      </c>
      <c r="E64" s="53">
        <v>7.5</v>
      </c>
      <c r="F64" s="53">
        <v>7</v>
      </c>
      <c r="G64" s="53">
        <v>7</v>
      </c>
      <c r="H64" s="53">
        <v>7.5</v>
      </c>
      <c r="I64" s="53">
        <v>7.5</v>
      </c>
      <c r="J64" s="53">
        <v>7.5</v>
      </c>
      <c r="K64" s="53">
        <v>6.5</v>
      </c>
      <c r="L64" s="54">
        <f>(SUM(E64:K64)-LARGE(E64:K64,1)-LARGE(E64:K64,2)-SMALL(E64:K64,1)-SMALL(E64:K64,2))</f>
        <v>22</v>
      </c>
      <c r="M64" s="55">
        <f>(SUM(E64:K64)-LARGE(E64:K64,1)-LARGE(E64:K64,2)-SMALL(E64:K64,1)-SMALL(E64:K64,2))*D64</f>
        <v>61.599999999999994</v>
      </c>
      <c r="N64" s="56"/>
      <c r="O64" s="56"/>
      <c r="P64" s="56">
        <v>366.2</v>
      </c>
      <c r="Q64" s="57"/>
    </row>
    <row r="65" spans="1:17" ht="12.75" outlineLevel="1">
      <c r="A65" s="51"/>
      <c r="B65" s="51"/>
      <c r="C65" s="43" t="str">
        <f>'[1]СТАРТ+ФИН'!G14</f>
        <v>205С</v>
      </c>
      <c r="D65" s="52">
        <v>2.8</v>
      </c>
      <c r="E65" s="53">
        <v>4.5</v>
      </c>
      <c r="F65" s="53">
        <v>4.5</v>
      </c>
      <c r="G65" s="53">
        <v>4.5</v>
      </c>
      <c r="H65" s="53">
        <v>4.5</v>
      </c>
      <c r="I65" s="53">
        <v>4.5</v>
      </c>
      <c r="J65" s="53">
        <v>4</v>
      </c>
      <c r="K65" s="53">
        <v>4.5</v>
      </c>
      <c r="L65" s="54">
        <f>(SUM(E65:K65)-LARGE(E65:K65,1)-LARGE(E65:K65,2)-SMALL(E65:K65,1)-SMALL(E65:K65,2))</f>
        <v>13.5</v>
      </c>
      <c r="M65" s="55">
        <f>(SUM(E65:K65)-LARGE(E65:K65,1)-LARGE(E65:K65,2)-SMALL(E65:K65,1)-SMALL(E65:K65,2))*D65</f>
        <v>37.8</v>
      </c>
      <c r="N65" s="56"/>
      <c r="O65" s="56"/>
      <c r="P65" s="56">
        <v>366.2</v>
      </c>
      <c r="Q65" s="58"/>
    </row>
    <row r="66" spans="1:17" ht="12.75" outlineLevel="1">
      <c r="A66" s="51"/>
      <c r="B66" s="51"/>
      <c r="C66" s="43" t="str">
        <f>'[1]СТАРТ+ФИН'!I14</f>
        <v>305С</v>
      </c>
      <c r="D66" s="52">
        <v>2.8</v>
      </c>
      <c r="E66" s="59">
        <v>5</v>
      </c>
      <c r="F66" s="53">
        <v>5</v>
      </c>
      <c r="G66" s="53">
        <v>5</v>
      </c>
      <c r="H66" s="53">
        <v>5.5</v>
      </c>
      <c r="I66" s="53">
        <v>5.5</v>
      </c>
      <c r="J66" s="53">
        <v>4.5</v>
      </c>
      <c r="K66" s="53">
        <v>5.5</v>
      </c>
      <c r="L66" s="54">
        <f>(SUM(E66:K66)-LARGE(E66:K66,1)-LARGE(E66:K66,2)-SMALL(E66:K66,1)-SMALL(E66:K66,2))</f>
        <v>15.5</v>
      </c>
      <c r="M66" s="55">
        <f>(SUM(E66:K66)-LARGE(E66:K66,1)-LARGE(E66:K66,2)-SMALL(E66:K66,1)-SMALL(E66:K66,2))*D66</f>
        <v>43.4</v>
      </c>
      <c r="N66" s="56"/>
      <c r="O66" s="56"/>
      <c r="P66" s="56">
        <v>366.2</v>
      </c>
      <c r="Q66" s="58"/>
    </row>
    <row r="67" spans="1:17" ht="15" outlineLevel="1">
      <c r="A67" s="51"/>
      <c r="B67" s="51"/>
      <c r="C67" s="60" t="s">
        <v>10</v>
      </c>
      <c r="D67" s="61">
        <v>11.1</v>
      </c>
      <c r="E67" s="62"/>
      <c r="F67" s="59"/>
      <c r="G67" s="59"/>
      <c r="H67" s="59"/>
      <c r="I67" s="59"/>
      <c r="J67" s="59"/>
      <c r="K67" s="59"/>
      <c r="L67" s="63" t="s">
        <v>11</v>
      </c>
      <c r="M67" s="64">
        <f>SUM(M63:M66)</f>
        <v>192.75</v>
      </c>
      <c r="N67" s="56"/>
      <c r="O67" s="56"/>
      <c r="P67" s="56">
        <v>366.2</v>
      </c>
      <c r="Q67" s="58"/>
    </row>
    <row r="68" spans="1:17" ht="15" outlineLevel="1">
      <c r="A68" s="43">
        <v>11</v>
      </c>
      <c r="B68" s="44">
        <f>'[1]СТАРТ+ФИН'!B27</f>
        <v>4</v>
      </c>
      <c r="C68" s="45" t="str">
        <f>'[1]СТАРТ+ФИН'!C27</f>
        <v>ФИЛИМОНОВ ИЛЬЯ</v>
      </c>
      <c r="D68" s="46"/>
      <c r="E68" s="45"/>
      <c r="F68" s="45"/>
      <c r="G68" s="45">
        <f>'[1]СТАРТ+ФИН'!F27</f>
        <v>1999</v>
      </c>
      <c r="H68" s="45" t="str">
        <f>'[1]СТАРТ+ФИН'!G27</f>
        <v>КМС</v>
      </c>
      <c r="I68" s="45" t="str">
        <f>'[1]СТАРТ+ФИН'!H27</f>
        <v>МО ЭЛЕКТРОСТАЛЬ МОУ ДОД СДЮСШОР</v>
      </c>
      <c r="J68" s="45"/>
      <c r="K68" s="45"/>
      <c r="L68" s="47"/>
      <c r="M68" s="43"/>
      <c r="N68" s="48">
        <f>M73</f>
        <v>177.4</v>
      </c>
      <c r="O68" s="48">
        <v>185.7</v>
      </c>
      <c r="P68" s="48">
        <v>363.1</v>
      </c>
      <c r="Q68" s="71" t="str">
        <f>'[1]СТАРТ+ФИН'!M27</f>
        <v>ЛИТВИНОВА Е.И.</v>
      </c>
    </row>
    <row r="69" spans="1:17" ht="12.75">
      <c r="A69" s="43"/>
      <c r="B69" s="51"/>
      <c r="C69" s="43" t="str">
        <f>'[1]СТАРТ+ФИН'!C28</f>
        <v>405С</v>
      </c>
      <c r="D69" s="52">
        <v>2.7</v>
      </c>
      <c r="E69" s="53">
        <v>5.5</v>
      </c>
      <c r="F69" s="53">
        <v>6</v>
      </c>
      <c r="G69" s="53">
        <v>6.5</v>
      </c>
      <c r="H69" s="53">
        <v>5</v>
      </c>
      <c r="I69" s="53">
        <v>6.5</v>
      </c>
      <c r="J69" s="53">
        <v>6</v>
      </c>
      <c r="K69" s="53">
        <v>6</v>
      </c>
      <c r="L69" s="54">
        <f>(SUM(E69:K69)-LARGE(E69:K69,1)-LARGE(E69:K69,2)-SMALL(E69:K69,1)-SMALL(E69:K69,2))</f>
        <v>18</v>
      </c>
      <c r="M69" s="55">
        <f>(SUM(E69:K69)-LARGE(E69:K69,1)-LARGE(E69:K69,2)-SMALL(E69:K69,1)-SMALL(E69:K69,2))*D69</f>
        <v>48.6</v>
      </c>
      <c r="N69" s="56"/>
      <c r="O69" s="56"/>
      <c r="P69" s="56">
        <v>363.1</v>
      </c>
      <c r="Q69" s="57"/>
    </row>
    <row r="70" spans="1:17" s="50" customFormat="1" ht="12.75">
      <c r="A70" s="51"/>
      <c r="B70" s="51"/>
      <c r="C70" s="43" t="str">
        <f>'[1]СТАРТ+ФИН'!E28</f>
        <v>107С</v>
      </c>
      <c r="D70" s="52">
        <v>2.8</v>
      </c>
      <c r="E70" s="53">
        <v>4.5</v>
      </c>
      <c r="F70" s="53">
        <v>5</v>
      </c>
      <c r="G70" s="53">
        <v>3.5</v>
      </c>
      <c r="H70" s="53">
        <v>4.5</v>
      </c>
      <c r="I70" s="53">
        <v>4.5</v>
      </c>
      <c r="J70" s="53">
        <v>4.5</v>
      </c>
      <c r="K70" s="53">
        <v>4.5</v>
      </c>
      <c r="L70" s="54">
        <f>(SUM(E70:K70)-LARGE(E70:K70,1)-LARGE(E70:K70,2)-SMALL(E70:K70,1)-SMALL(E70:K70,2))</f>
        <v>13.5</v>
      </c>
      <c r="M70" s="55">
        <f>(SUM(E70:K70)-LARGE(E70:K70,1)-LARGE(E70:K70,2)-SMALL(E70:K70,1)-SMALL(E70:K70,2))*D70</f>
        <v>37.8</v>
      </c>
      <c r="N70" s="56"/>
      <c r="O70" s="56"/>
      <c r="P70" s="56">
        <v>363.1</v>
      </c>
      <c r="Q70" s="57"/>
    </row>
    <row r="71" spans="1:17" ht="12.75" outlineLevel="1">
      <c r="A71" s="51"/>
      <c r="B71" s="51"/>
      <c r="C71" s="43" t="str">
        <f>'[1]СТАРТ+ФИН'!G28</f>
        <v>305С</v>
      </c>
      <c r="D71" s="52">
        <v>2.8</v>
      </c>
      <c r="E71" s="53">
        <v>4</v>
      </c>
      <c r="F71" s="53">
        <v>4.5</v>
      </c>
      <c r="G71" s="53">
        <v>3.5</v>
      </c>
      <c r="H71" s="53">
        <v>4</v>
      </c>
      <c r="I71" s="53">
        <v>3</v>
      </c>
      <c r="J71" s="53">
        <v>3.5</v>
      </c>
      <c r="K71" s="53">
        <v>3</v>
      </c>
      <c r="L71" s="54">
        <f>(SUM(E71:K71)-LARGE(E71:K71,1)-LARGE(E71:K71,2)-SMALL(E71:K71,1)-SMALL(E71:K71,2))</f>
        <v>11</v>
      </c>
      <c r="M71" s="55">
        <f>(SUM(E71:K71)-LARGE(E71:K71,1)-LARGE(E71:K71,2)-SMALL(E71:K71,1)-SMALL(E71:K71,2))*D71</f>
        <v>30.799999999999997</v>
      </c>
      <c r="N71" s="56"/>
      <c r="O71" s="56"/>
      <c r="P71" s="56">
        <v>363.1</v>
      </c>
      <c r="Q71" s="58"/>
    </row>
    <row r="72" spans="1:17" ht="12.75" outlineLevel="1">
      <c r="A72" s="51"/>
      <c r="B72" s="51"/>
      <c r="C72" s="43" t="str">
        <f>'[1]СТАРТ+ФИН'!I28</f>
        <v>5235Д</v>
      </c>
      <c r="D72" s="52">
        <v>2.8</v>
      </c>
      <c r="E72" s="59">
        <v>7.5</v>
      </c>
      <c r="F72" s="53">
        <v>7</v>
      </c>
      <c r="G72" s="53">
        <v>7</v>
      </c>
      <c r="H72" s="53">
        <v>6.5</v>
      </c>
      <c r="I72" s="53">
        <v>7.5</v>
      </c>
      <c r="J72" s="53">
        <v>7.5</v>
      </c>
      <c r="K72" s="53">
        <v>7</v>
      </c>
      <c r="L72" s="54">
        <f>(SUM(E72:K72)-LARGE(E72:K72,1)-LARGE(E72:K72,2)-SMALL(E72:K72,1)-SMALL(E72:K72,2))</f>
        <v>21.5</v>
      </c>
      <c r="M72" s="55">
        <f>(SUM(E72:K72)-LARGE(E72:K72,1)-LARGE(E72:K72,2)-SMALL(E72:K72,1)-SMALL(E72:K72,2))*D72</f>
        <v>60.199999999999996</v>
      </c>
      <c r="N72" s="56"/>
      <c r="O72" s="56"/>
      <c r="P72" s="56">
        <v>363.1</v>
      </c>
      <c r="Q72" s="58"/>
    </row>
    <row r="73" spans="1:17" ht="15" outlineLevel="1">
      <c r="A73" s="51"/>
      <c r="B73" s="51"/>
      <c r="C73" s="60" t="s">
        <v>10</v>
      </c>
      <c r="D73" s="61">
        <v>11.1</v>
      </c>
      <c r="E73" s="62"/>
      <c r="F73" s="59"/>
      <c r="G73" s="59"/>
      <c r="H73" s="59"/>
      <c r="I73" s="59"/>
      <c r="J73" s="59"/>
      <c r="K73" s="59"/>
      <c r="L73" s="63" t="s">
        <v>11</v>
      </c>
      <c r="M73" s="64">
        <f>SUM(M69:M72)</f>
        <v>177.4</v>
      </c>
      <c r="N73" s="56"/>
      <c r="O73" s="56"/>
      <c r="P73" s="56">
        <v>363.1</v>
      </c>
      <c r="Q73" s="58"/>
    </row>
    <row r="74" spans="1:17" ht="15" outlineLevel="1">
      <c r="A74" s="43">
        <v>12</v>
      </c>
      <c r="B74" s="44">
        <f>'[1]СТАРТ+ФИН'!B6</f>
        <v>1</v>
      </c>
      <c r="C74" s="45" t="str">
        <f>'[1]СТАРТ+ФИН'!C6</f>
        <v>ТЮНЯЕВ ДАНИЛА</v>
      </c>
      <c r="D74" s="46"/>
      <c r="E74" s="45"/>
      <c r="F74" s="45"/>
      <c r="G74" s="45">
        <f>'[1]СТАРТ+ФИН'!F6</f>
        <v>1999</v>
      </c>
      <c r="H74" s="45" t="str">
        <f>'[1]СТАРТ+ФИН'!G6</f>
        <v>КМС</v>
      </c>
      <c r="I74" s="45" t="str">
        <f>'[1]СТАРТ+ФИН'!H6</f>
        <v>САРАТОВ СДЮСШОР 11</v>
      </c>
      <c r="J74" s="45"/>
      <c r="K74" s="45"/>
      <c r="L74" s="47"/>
      <c r="M74" s="43"/>
      <c r="N74" s="48">
        <f>M79</f>
        <v>124.69999999999999</v>
      </c>
      <c r="O74" s="48">
        <v>182.9</v>
      </c>
      <c r="P74" s="48">
        <v>307.6</v>
      </c>
      <c r="Q74" s="71" t="str">
        <f>'[1]СТАРТ+ФИН'!M6</f>
        <v>СТОЛБОВ А.Н., АБРОСИМОВА Л.В.</v>
      </c>
    </row>
    <row r="75" spans="1:17" ht="12.75" outlineLevel="1">
      <c r="A75" s="43"/>
      <c r="B75" s="51"/>
      <c r="C75" s="43" t="str">
        <f>'[1]СТАРТ+ФИН'!C7</f>
        <v>405С</v>
      </c>
      <c r="D75" s="52">
        <v>2.7</v>
      </c>
      <c r="E75" s="53">
        <v>4</v>
      </c>
      <c r="F75" s="53">
        <v>4.5</v>
      </c>
      <c r="G75" s="53">
        <v>4.5</v>
      </c>
      <c r="H75" s="53">
        <v>4.5</v>
      </c>
      <c r="I75" s="53">
        <v>4.5</v>
      </c>
      <c r="J75" s="53">
        <v>4</v>
      </c>
      <c r="K75" s="53">
        <v>4</v>
      </c>
      <c r="L75" s="54">
        <f>(SUM(E75:K75)-LARGE(E75:K75,1)-LARGE(E75:K75,2)-SMALL(E75:K75,1)-SMALL(E75:K75,2))</f>
        <v>13</v>
      </c>
      <c r="M75" s="55">
        <f>(SUM(E75:K75)-LARGE(E75:K75,1)-LARGE(E75:K75,2)-SMALL(E75:K75,1)-SMALL(E75:K75,2))*D75</f>
        <v>35.1</v>
      </c>
      <c r="N75" s="56"/>
      <c r="O75" s="56"/>
      <c r="P75" s="56">
        <v>307.6</v>
      </c>
      <c r="Q75" s="57"/>
    </row>
    <row r="76" spans="1:17" ht="12.75">
      <c r="A76" s="43"/>
      <c r="B76" s="51"/>
      <c r="C76" s="43" t="str">
        <f>'[1]СТАРТ+ФИН'!E7</f>
        <v>107С</v>
      </c>
      <c r="D76" s="52">
        <v>2.8</v>
      </c>
      <c r="E76" s="53">
        <v>5</v>
      </c>
      <c r="F76" s="53">
        <v>4.5</v>
      </c>
      <c r="G76" s="53">
        <v>4</v>
      </c>
      <c r="H76" s="53">
        <v>3.5</v>
      </c>
      <c r="I76" s="53">
        <v>4.5</v>
      </c>
      <c r="J76" s="53">
        <v>4</v>
      </c>
      <c r="K76" s="53">
        <v>5</v>
      </c>
      <c r="L76" s="54">
        <f>(SUM(E76:K76)-LARGE(E76:K76,1)-LARGE(E76:K76,2)-SMALL(E76:K76,1)-SMALL(E76:K76,2))</f>
        <v>13</v>
      </c>
      <c r="M76" s="55">
        <f>(SUM(E76:K76)-LARGE(E76:K76,1)-LARGE(E76:K76,2)-SMALL(E76:K76,1)-SMALL(E76:K76,2))*D76</f>
        <v>36.4</v>
      </c>
      <c r="N76" s="56"/>
      <c r="O76" s="56"/>
      <c r="P76" s="56">
        <v>307.6</v>
      </c>
      <c r="Q76" s="57"/>
    </row>
    <row r="77" spans="1:17" s="50" customFormat="1" ht="12.75">
      <c r="A77" s="51"/>
      <c r="B77" s="51"/>
      <c r="C77" s="43" t="str">
        <f>'[1]СТАРТ+ФИН'!G7</f>
        <v>205С</v>
      </c>
      <c r="D77" s="52">
        <v>2.8</v>
      </c>
      <c r="E77" s="53">
        <v>3</v>
      </c>
      <c r="F77" s="53">
        <v>2.5</v>
      </c>
      <c r="G77" s="53">
        <v>3</v>
      </c>
      <c r="H77" s="53">
        <v>1.5</v>
      </c>
      <c r="I77" s="53">
        <v>2.5</v>
      </c>
      <c r="J77" s="53">
        <v>2</v>
      </c>
      <c r="K77" s="53">
        <v>2</v>
      </c>
      <c r="L77" s="54">
        <f>(SUM(E77:K77)-LARGE(E77:K77,1)-LARGE(E77:K77,2)-SMALL(E77:K77,1)-SMALL(E77:K77,2))</f>
        <v>7</v>
      </c>
      <c r="M77" s="55">
        <f>(SUM(E77:K77)-LARGE(E77:K77,1)-LARGE(E77:K77,2)-SMALL(E77:K77,1)-SMALL(E77:K77,2))*D77</f>
        <v>19.599999999999998</v>
      </c>
      <c r="N77" s="56"/>
      <c r="O77" s="56"/>
      <c r="P77" s="56">
        <v>307.6</v>
      </c>
      <c r="Q77" s="58"/>
    </row>
    <row r="78" spans="1:17" ht="12.75" outlineLevel="1">
      <c r="A78" s="51"/>
      <c r="B78" s="51"/>
      <c r="C78" s="43" t="str">
        <f>'[1]СТАРТ+ФИН'!I7</f>
        <v>5235Д</v>
      </c>
      <c r="D78" s="52">
        <v>2.8</v>
      </c>
      <c r="E78" s="59">
        <v>4.5</v>
      </c>
      <c r="F78" s="53">
        <v>4</v>
      </c>
      <c r="G78" s="53">
        <v>4</v>
      </c>
      <c r="H78" s="53">
        <v>4</v>
      </c>
      <c r="I78" s="53">
        <v>4</v>
      </c>
      <c r="J78" s="53">
        <v>3.5</v>
      </c>
      <c r="K78" s="53">
        <v>4</v>
      </c>
      <c r="L78" s="54">
        <f>(SUM(E78:K78)-LARGE(E78:K78,1)-LARGE(E78:K78,2)-SMALL(E78:K78,1)-SMALL(E78:K78,2))</f>
        <v>12</v>
      </c>
      <c r="M78" s="55">
        <f>(SUM(E78:K78)-LARGE(E78:K78,1)-LARGE(E78:K78,2)-SMALL(E78:K78,1)-SMALL(E78:K78,2))*D78</f>
        <v>33.599999999999994</v>
      </c>
      <c r="N78" s="56"/>
      <c r="O78" s="56"/>
      <c r="P78" s="56">
        <v>307.6</v>
      </c>
      <c r="Q78" s="58"/>
    </row>
    <row r="79" spans="1:17" ht="15" outlineLevel="1">
      <c r="A79" s="51"/>
      <c r="B79" s="51"/>
      <c r="C79" s="60" t="s">
        <v>10</v>
      </c>
      <c r="D79" s="61">
        <v>11.1</v>
      </c>
      <c r="E79" s="62"/>
      <c r="F79" s="59"/>
      <c r="G79" s="59"/>
      <c r="H79" s="59"/>
      <c r="I79" s="59"/>
      <c r="J79" s="59"/>
      <c r="K79" s="59"/>
      <c r="L79" s="63" t="s">
        <v>11</v>
      </c>
      <c r="M79" s="64">
        <f>SUM(M75:M78)</f>
        <v>124.69999999999999</v>
      </c>
      <c r="N79" s="56"/>
      <c r="O79" s="56"/>
      <c r="P79" s="56">
        <v>307.6</v>
      </c>
      <c r="Q79" s="58"/>
    </row>
    <row r="80" ht="14.25" outlineLevel="1">
      <c r="A80" s="51"/>
    </row>
    <row r="81" ht="14.25" outlineLevel="1">
      <c r="A81" s="51"/>
    </row>
    <row r="82" ht="14.25" outlineLevel="1"/>
  </sheetData>
  <mergeCells count="1">
    <mergeCell ref="E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2014-05-27T08:10:12Z</dcterms:created>
  <dcterms:modified xsi:type="dcterms:W3CDTF">2014-05-27T08:13:05Z</dcterms:modified>
  <cp:category/>
  <cp:version/>
  <cp:contentType/>
  <cp:contentStatus/>
</cp:coreProperties>
</file>