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preliminary" sheetId="1" r:id="rId1"/>
    <sheet name="final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<sst xmlns="http://schemas.openxmlformats.org/spreadsheetml/2006/main" count="23" uniqueCount="14">
  <si>
    <t>ПРЕДВАРИТЕЛЬНЫЕ СОРЕВНОВАНИЯ</t>
  </si>
  <si>
    <t>Ф.И.</t>
  </si>
  <si>
    <t>судьи</t>
  </si>
  <si>
    <t>Место</t>
  </si>
  <si>
    <t>оч.</t>
  </si>
  <si>
    <t>прыжок</t>
  </si>
  <si>
    <t>К.Т.</t>
  </si>
  <si>
    <t>РЕЗУЛЬТАТ</t>
  </si>
  <si>
    <t>ТРЕНЕР</t>
  </si>
  <si>
    <t>ФИНАЛ</t>
  </si>
  <si>
    <t>СУММА</t>
  </si>
  <si>
    <t>ИТОГОВЫЙ</t>
  </si>
  <si>
    <t>ОБ.ПР.</t>
  </si>
  <si>
    <t>ЯРИКОВА Т.В.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</si>
</sst>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sz val="10"/>
      <name val="NewtonCTT"/>
      <family val="0"/>
    </font>
    <font>
      <sz val="10"/>
      <name val="Arial"/>
      <family val="2"/>
    </font>
    <font>
      <b/>
      <sz val="11"/>
      <color indexed="10"/>
      <name val="Arial Cyr"/>
      <family val="2"/>
    </font>
    <font>
      <sz val="11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8"/>
      <name val="Arial"/>
      <family val="2"/>
    </font>
    <font>
      <sz val="9"/>
      <color indexed="10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b/>
      <sz val="9"/>
      <color indexed="9"/>
      <name val="Arial Cyr"/>
      <family val="2"/>
    </font>
    <font>
      <sz val="10"/>
      <color indexed="10"/>
      <name val="Times New Roman"/>
      <family val="1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b/>
      <sz val="10"/>
      <color indexed="10"/>
      <name val="Times New Roman"/>
      <family val="1"/>
    </font>
    <font>
      <b/>
      <sz val="9"/>
      <color indexed="55"/>
      <name val="Arial Cyr"/>
      <family val="2"/>
    </font>
    <font>
      <b/>
      <sz val="8"/>
      <name val="Arial Cyr"/>
      <family val="2"/>
    </font>
    <font>
      <sz val="11"/>
      <color indexed="9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0" xfId="20" applyFont="1">
      <alignment/>
      <protection/>
    </xf>
    <xf numFmtId="0" fontId="2" fillId="0" borderId="0" xfId="20" applyFont="1">
      <alignment/>
      <protection/>
    </xf>
    <xf numFmtId="0" fontId="5" fillId="0" borderId="0" xfId="20" applyFont="1">
      <alignment/>
      <protection/>
    </xf>
    <xf numFmtId="0" fontId="0" fillId="0" borderId="0" xfId="20" applyFont="1" applyAlignment="1">
      <alignment horizontal="left"/>
      <protection/>
    </xf>
    <xf numFmtId="0" fontId="6" fillId="0" borderId="0" xfId="20" applyFont="1">
      <alignment/>
      <protection/>
    </xf>
    <xf numFmtId="0" fontId="0" fillId="0" borderId="0" xfId="15" applyFont="1">
      <alignment/>
      <protection/>
    </xf>
    <xf numFmtId="0" fontId="4" fillId="0" borderId="0" xfId="19">
      <alignment/>
      <protection/>
    </xf>
    <xf numFmtId="14" fontId="7" fillId="0" borderId="0" xfId="19" applyNumberFormat="1" applyFont="1">
      <alignment/>
      <protection/>
    </xf>
    <xf numFmtId="0" fontId="8" fillId="0" borderId="0" xfId="19" applyFont="1">
      <alignment/>
      <protection/>
    </xf>
    <xf numFmtId="20" fontId="7" fillId="0" borderId="0" xfId="19" applyNumberFormat="1" applyFont="1">
      <alignment/>
      <protection/>
    </xf>
    <xf numFmtId="0" fontId="9" fillId="0" borderId="0" xfId="19" applyFont="1">
      <alignment/>
      <protection/>
    </xf>
    <xf numFmtId="0" fontId="0" fillId="0" borderId="0" xfId="20" applyFont="1" applyAlignment="1">
      <alignment horizontal="center"/>
      <protection/>
    </xf>
    <xf numFmtId="0" fontId="4" fillId="0" borderId="0" xfId="19" applyFont="1">
      <alignment/>
      <protection/>
    </xf>
    <xf numFmtId="0" fontId="10" fillId="0" borderId="0" xfId="20" applyFont="1">
      <alignment/>
      <protection/>
    </xf>
    <xf numFmtId="0" fontId="11" fillId="0" borderId="1" xfId="20" applyFont="1" applyBorder="1" applyAlignment="1">
      <alignment horizontal="center"/>
      <protection/>
    </xf>
    <xf numFmtId="0" fontId="11" fillId="0" borderId="2" xfId="20" applyFont="1" applyBorder="1" applyAlignment="1">
      <alignment horizontal="left"/>
      <protection/>
    </xf>
    <xf numFmtId="164" fontId="11" fillId="0" borderId="1" xfId="20" applyNumberFormat="1" applyFont="1" applyBorder="1" applyAlignment="1">
      <alignment horizontal="left"/>
      <protection/>
    </xf>
    <xf numFmtId="0" fontId="12" fillId="0" borderId="1" xfId="20" applyFont="1" applyBorder="1" applyAlignment="1">
      <alignment horizontal="left"/>
      <protection/>
    </xf>
    <xf numFmtId="0" fontId="11" fillId="0" borderId="1" xfId="20" applyFont="1" applyBorder="1" applyAlignment="1">
      <alignment horizontal="left"/>
      <protection/>
    </xf>
    <xf numFmtId="0" fontId="11" fillId="0" borderId="1" xfId="20" applyFont="1" applyBorder="1" applyAlignment="1">
      <alignment vertical="center"/>
      <protection/>
    </xf>
    <xf numFmtId="0" fontId="1" fillId="0" borderId="1" xfId="15" applyFont="1" applyBorder="1" applyAlignment="1">
      <alignment vertical="center"/>
      <protection/>
    </xf>
    <xf numFmtId="0" fontId="11" fillId="0" borderId="3" xfId="20" applyFont="1" applyBorder="1" applyAlignment="1">
      <alignment horizontal="center"/>
      <protection/>
    </xf>
    <xf numFmtId="0" fontId="11" fillId="0" borderId="4" xfId="20" applyFont="1" applyBorder="1" applyAlignment="1">
      <alignment horizontal="left"/>
      <protection/>
    </xf>
    <xf numFmtId="0" fontId="13" fillId="0" borderId="4" xfId="20" applyFont="1" applyBorder="1" applyAlignment="1">
      <alignment horizontal="center"/>
      <protection/>
    </xf>
    <xf numFmtId="0" fontId="14" fillId="0" borderId="4" xfId="20" applyFont="1" applyBorder="1">
      <alignment/>
      <protection/>
    </xf>
    <xf numFmtId="0" fontId="15" fillId="0" borderId="4" xfId="20" applyFont="1" applyBorder="1" applyAlignment="1">
      <alignment horizontal="center"/>
      <protection/>
    </xf>
    <xf numFmtId="0" fontId="16" fillId="0" borderId="4" xfId="20" applyFont="1" applyBorder="1">
      <alignment/>
      <protection/>
    </xf>
    <xf numFmtId="0" fontId="11" fillId="0" borderId="4" xfId="20" applyFont="1" applyBorder="1" applyAlignment="1">
      <alignment vertical="center"/>
      <protection/>
    </xf>
    <xf numFmtId="0" fontId="1" fillId="0" borderId="4" xfId="15" applyFont="1" applyBorder="1" applyAlignment="1">
      <alignment vertical="center"/>
      <protection/>
    </xf>
    <xf numFmtId="0" fontId="11" fillId="0" borderId="0" xfId="20" applyFont="1" applyBorder="1" applyAlignment="1">
      <alignment horizontal="center"/>
      <protection/>
    </xf>
    <xf numFmtId="0" fontId="11" fillId="0" borderId="0" xfId="20" applyFont="1" applyBorder="1" applyAlignment="1">
      <alignment horizontal="left"/>
      <protection/>
    </xf>
    <xf numFmtId="0" fontId="13" fillId="0" borderId="0" xfId="20" applyFont="1" applyBorder="1" applyAlignment="1">
      <alignment horizontal="center"/>
      <protection/>
    </xf>
    <xf numFmtId="0" fontId="14" fillId="0" borderId="0" xfId="20" applyFont="1" applyBorder="1">
      <alignment/>
      <protection/>
    </xf>
    <xf numFmtId="0" fontId="15" fillId="0" borderId="0" xfId="20" applyFont="1" applyBorder="1" applyAlignment="1">
      <alignment horizontal="center"/>
      <protection/>
    </xf>
    <xf numFmtId="0" fontId="16" fillId="0" borderId="0" xfId="20" applyFont="1" applyBorder="1">
      <alignment/>
      <protection/>
    </xf>
    <xf numFmtId="0" fontId="17" fillId="0" borderId="0" xfId="20" applyFont="1" applyBorder="1" applyAlignment="1">
      <alignment vertical="center"/>
      <protection/>
    </xf>
    <xf numFmtId="0" fontId="1" fillId="0" borderId="0" xfId="15" applyFont="1" applyBorder="1" applyAlignment="1">
      <alignment vertical="center"/>
      <protection/>
    </xf>
    <xf numFmtId="0" fontId="10" fillId="0" borderId="0" xfId="15" applyFont="1" applyAlignment="1">
      <alignment horizontal="center"/>
      <protection/>
    </xf>
    <xf numFmtId="0" fontId="15" fillId="0" borderId="0" xfId="15" applyFont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11" fillId="0" borderId="0" xfId="15" applyFont="1" applyAlignment="1">
      <alignment horizontal="center"/>
      <protection/>
    </xf>
    <xf numFmtId="0" fontId="12" fillId="0" borderId="0" xfId="15" applyFont="1" applyAlignment="1">
      <alignment horizontal="center"/>
      <protection/>
    </xf>
    <xf numFmtId="0" fontId="15" fillId="0" borderId="0" xfId="15" applyFont="1" applyAlignment="1">
      <alignment horizontal="left"/>
      <protection/>
    </xf>
    <xf numFmtId="2" fontId="2" fillId="0" borderId="0" xfId="16" applyNumberFormat="1" applyFont="1" applyAlignment="1">
      <alignment horizontal="center"/>
      <protection/>
    </xf>
    <xf numFmtId="0" fontId="15" fillId="0" borderId="0" xfId="15" applyFont="1">
      <alignment/>
      <protection/>
    </xf>
    <xf numFmtId="0" fontId="10" fillId="0" borderId="0" xfId="15" applyFont="1">
      <alignment/>
      <protection/>
    </xf>
    <xf numFmtId="0" fontId="10" fillId="0" borderId="0" xfId="15" applyFont="1" applyAlignment="1">
      <alignment horizontal="left"/>
      <protection/>
    </xf>
    <xf numFmtId="164" fontId="18" fillId="0" borderId="0" xfId="16" applyNumberFormat="1" applyFont="1" applyBorder="1" applyAlignment="1">
      <alignment horizontal="center"/>
      <protection/>
    </xf>
    <xf numFmtId="164" fontId="0" fillId="0" borderId="0" xfId="0" applyNumberFormat="1" applyFont="1" applyAlignment="1">
      <alignment horizontal="center" vertical="center"/>
    </xf>
    <xf numFmtId="2" fontId="19" fillId="0" borderId="0" xfId="15" applyNumberFormat="1" applyFont="1" applyBorder="1" applyAlignment="1">
      <alignment horizontal="center"/>
      <protection/>
    </xf>
    <xf numFmtId="2" fontId="10" fillId="0" borderId="0" xfId="15" applyNumberFormat="1" applyFont="1" applyBorder="1" applyAlignment="1">
      <alignment horizontal="center"/>
      <protection/>
    </xf>
    <xf numFmtId="2" fontId="20" fillId="0" borderId="0" xfId="15" applyNumberFormat="1" applyFont="1" applyAlignment="1">
      <alignment horizontal="center"/>
      <protection/>
    </xf>
    <xf numFmtId="0" fontId="0" fillId="0" borderId="0" xfId="15" applyFont="1" applyAlignment="1">
      <alignment horizontal="center"/>
      <protection/>
    </xf>
    <xf numFmtId="0" fontId="1" fillId="0" borderId="0" xfId="15" applyFont="1" applyAlignment="1">
      <alignment horizontal="left"/>
      <protection/>
    </xf>
    <xf numFmtId="0" fontId="0" fillId="0" borderId="0" xfId="15" applyFont="1" applyAlignment="1">
      <alignment horizontal="left" wrapText="1"/>
      <protection/>
    </xf>
    <xf numFmtId="0" fontId="1" fillId="0" borderId="0" xfId="15" applyFont="1" applyBorder="1" applyAlignment="1">
      <alignment/>
      <protection/>
    </xf>
    <xf numFmtId="0" fontId="15" fillId="0" borderId="0" xfId="15" applyFont="1" applyBorder="1" applyAlignment="1">
      <alignment horizontal="center"/>
      <protection/>
    </xf>
    <xf numFmtId="164" fontId="21" fillId="0" borderId="0" xfId="16" applyNumberFormat="1" applyFont="1" applyBorder="1" applyAlignment="1">
      <alignment horizontal="center"/>
      <protection/>
    </xf>
    <xf numFmtId="2" fontId="10" fillId="0" borderId="0" xfId="15" applyNumberFormat="1" applyFont="1" applyBorder="1" applyAlignment="1">
      <alignment horizontal="right"/>
      <protection/>
    </xf>
    <xf numFmtId="164" fontId="22" fillId="0" borderId="0" xfId="15" applyNumberFormat="1" applyFont="1" applyAlignment="1">
      <alignment horizontal="right"/>
      <protection/>
    </xf>
    <xf numFmtId="0" fontId="1" fillId="0" borderId="0" xfId="15" applyFont="1" applyAlignment="1">
      <alignment horizontal="left" wrapText="1"/>
      <protection/>
    </xf>
    <xf numFmtId="0" fontId="11" fillId="0" borderId="0" xfId="15" applyFont="1">
      <alignment/>
      <protection/>
    </xf>
    <xf numFmtId="164" fontId="12" fillId="0" borderId="0" xfId="15" applyNumberFormat="1" applyFont="1">
      <alignment/>
      <protection/>
    </xf>
    <xf numFmtId="0" fontId="0" fillId="0" borderId="0" xfId="15" applyFont="1" applyAlignment="1">
      <alignment horizontal="left"/>
      <protection/>
    </xf>
    <xf numFmtId="2" fontId="10" fillId="0" borderId="0" xfId="15" applyNumberFormat="1" applyFont="1">
      <alignment/>
      <protection/>
    </xf>
    <xf numFmtId="0" fontId="12" fillId="0" borderId="0" xfId="15" applyFont="1">
      <alignment/>
      <protection/>
    </xf>
    <xf numFmtId="0" fontId="6" fillId="0" borderId="0" xfId="15" applyFont="1">
      <alignment/>
      <protection/>
    </xf>
    <xf numFmtId="0" fontId="23" fillId="0" borderId="1" xfId="20" applyFont="1" applyBorder="1" applyAlignment="1">
      <alignment vertical="center"/>
      <protection/>
    </xf>
    <xf numFmtId="0" fontId="23" fillId="0" borderId="1" xfId="20" applyFont="1" applyBorder="1" applyAlignment="1">
      <alignment horizontal="center" vertical="center"/>
      <protection/>
    </xf>
    <xf numFmtId="0" fontId="23" fillId="0" borderId="4" xfId="20" applyFont="1" applyBorder="1" applyAlignment="1">
      <alignment vertical="center"/>
      <protection/>
    </xf>
    <xf numFmtId="0" fontId="23" fillId="0" borderId="4" xfId="20" applyFont="1" applyBorder="1" applyAlignment="1">
      <alignment horizontal="center" vertical="center"/>
      <protection/>
    </xf>
    <xf numFmtId="2" fontId="10" fillId="0" borderId="0" xfId="15" applyNumberFormat="1" applyFont="1" applyAlignment="1">
      <alignment horizontal="center"/>
      <protection/>
    </xf>
    <xf numFmtId="2" fontId="0" fillId="0" borderId="0" xfId="15" applyNumberFormat="1" applyFont="1">
      <alignment/>
      <protection/>
    </xf>
    <xf numFmtId="2" fontId="24" fillId="0" borderId="0" xfId="15" applyNumberFormat="1" applyFont="1">
      <alignment/>
      <protection/>
    </xf>
    <xf numFmtId="0" fontId="11" fillId="0" borderId="1" xfId="20" applyFont="1" applyBorder="1" applyAlignment="1">
      <alignment horizontal="center" vertical="center"/>
      <protection/>
    </xf>
    <xf numFmtId="0" fontId="4" fillId="0" borderId="1" xfId="20" applyBorder="1" applyAlignment="1">
      <alignment horizontal="center" vertical="center"/>
      <protection/>
    </xf>
  </cellXfs>
  <cellStyles count="10">
    <cellStyle name="Normal" xfId="0"/>
    <cellStyle name="Normal_COM10W" xfId="15"/>
    <cellStyle name="Normal_ST_CF" xfId="16"/>
    <cellStyle name="Currency" xfId="17"/>
    <cellStyle name="Currency [0]" xfId="18"/>
    <cellStyle name="Обычный 3" xfId="19"/>
    <cellStyle name="Обычный_Чемпионат и Перв 1 и 3 м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5;&#1056;&#1042;&#1045;&#1053;&#1057;&#1058;&#1042;&#1054;%20&#1056;&#1054;&#1057;&#1057;&#1048;&#1048;\1%20&#1044;&#1045;&#1053;&#1068;\&#1042;&#1099;&#1096;_&#1102;&#1085;(&#1042;)4+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ЭТВ"/>
      <sheetName val="СТАРТ+"/>
      <sheetName val="Выш_юн"/>
      <sheetName val="СТАРТ+ (2)"/>
      <sheetName val="Выш_юн (2)"/>
      <sheetName val="Выш_юн (3) СВОД"/>
    </sheetNames>
    <sheetDataSet>
      <sheetData sheetId="1">
        <row r="4">
          <cell r="C4" t="str">
            <v>ВЫШКА, ЮНИОРЫ, группа "В"</v>
          </cell>
        </row>
        <row r="6">
          <cell r="B6">
            <v>1</v>
          </cell>
          <cell r="C6" t="str">
            <v>ПОЛЯКОВ ГЕОРГИЙ</v>
          </cell>
          <cell r="I6">
            <v>2000</v>
          </cell>
          <cell r="J6" t="str">
            <v>КМС</v>
          </cell>
          <cell r="K6" t="str">
            <v>МОСКВА-2, МГФСО МУОР 3</v>
          </cell>
          <cell r="O6" t="str">
            <v>КИЩЕНКО Г.И., ЛЮЛЮКИН А.А.</v>
          </cell>
        </row>
        <row r="7">
          <cell r="C7" t="str">
            <v>103В</v>
          </cell>
          <cell r="D7">
            <v>10</v>
          </cell>
          <cell r="F7" t="str">
            <v>201В</v>
          </cell>
          <cell r="G7">
            <v>7</v>
          </cell>
          <cell r="I7" t="str">
            <v>301В</v>
          </cell>
          <cell r="J7">
            <v>10</v>
          </cell>
          <cell r="L7" t="str">
            <v>403В</v>
          </cell>
          <cell r="M7">
            <v>10</v>
          </cell>
        </row>
        <row r="8">
          <cell r="C8" t="str">
            <v>405С</v>
          </cell>
          <cell r="D8">
            <v>5</v>
          </cell>
          <cell r="F8" t="str">
            <v>107С</v>
          </cell>
          <cell r="G8">
            <v>7</v>
          </cell>
          <cell r="I8" t="str">
            <v>624С</v>
          </cell>
          <cell r="J8">
            <v>5</v>
          </cell>
          <cell r="L8" t="str">
            <v>5235Д</v>
          </cell>
          <cell r="M8">
            <v>5</v>
          </cell>
        </row>
        <row r="17">
          <cell r="B17">
            <v>2</v>
          </cell>
          <cell r="C17" t="str">
            <v>ТЮНЯЕВ ДАНИЛА</v>
          </cell>
          <cell r="I17">
            <v>1999</v>
          </cell>
          <cell r="J17" t="str">
            <v>КМС</v>
          </cell>
          <cell r="K17" t="str">
            <v>САРАТОВ, СДЮСШОР 11</v>
          </cell>
          <cell r="O17" t="str">
            <v>СТОЛБОВ А.Н., АБРОСИМОВА Л.В.</v>
          </cell>
        </row>
        <row r="18">
          <cell r="C18" t="str">
            <v>103В</v>
          </cell>
          <cell r="D18">
            <v>10</v>
          </cell>
          <cell r="F18" t="str">
            <v>403В</v>
          </cell>
          <cell r="G18">
            <v>10</v>
          </cell>
          <cell r="I18" t="str">
            <v>301В</v>
          </cell>
          <cell r="J18">
            <v>10</v>
          </cell>
          <cell r="L18" t="str">
            <v>5132Д</v>
          </cell>
          <cell r="M18">
            <v>10</v>
          </cell>
        </row>
        <row r="19">
          <cell r="C19" t="str">
            <v>107В</v>
          </cell>
          <cell r="D19">
            <v>10</v>
          </cell>
          <cell r="F19" t="str">
            <v>407С</v>
          </cell>
          <cell r="G19">
            <v>10</v>
          </cell>
          <cell r="I19" t="str">
            <v>5253В</v>
          </cell>
          <cell r="J19">
            <v>10</v>
          </cell>
          <cell r="L19" t="str">
            <v>6243Д</v>
          </cell>
          <cell r="M19">
            <v>10</v>
          </cell>
        </row>
        <row r="28">
          <cell r="B28">
            <v>3</v>
          </cell>
          <cell r="C28" t="str">
            <v>ЛЕБЕДЕВ АЛЕКСАНДР</v>
          </cell>
          <cell r="I28">
            <v>2000</v>
          </cell>
          <cell r="J28" t="str">
            <v>КМС</v>
          </cell>
          <cell r="K28" t="str">
            <v>СПБ-1, НЕВСКАЯ ВОЛНА</v>
          </cell>
          <cell r="O28" t="str">
            <v>ЕГОРОВ Ю.Н.</v>
          </cell>
        </row>
        <row r="29">
          <cell r="C29" t="str">
            <v>103В</v>
          </cell>
          <cell r="D29">
            <v>7</v>
          </cell>
          <cell r="F29" t="str">
            <v>403В</v>
          </cell>
          <cell r="G29">
            <v>7</v>
          </cell>
          <cell r="I29" t="str">
            <v>201В</v>
          </cell>
          <cell r="J29">
            <v>7</v>
          </cell>
          <cell r="L29" t="str">
            <v>301В</v>
          </cell>
          <cell r="M29">
            <v>7</v>
          </cell>
        </row>
        <row r="30">
          <cell r="C30" t="str">
            <v>107В</v>
          </cell>
          <cell r="D30">
            <v>10</v>
          </cell>
          <cell r="F30" t="str">
            <v>407С</v>
          </cell>
          <cell r="G30">
            <v>10</v>
          </cell>
          <cell r="I30" t="str">
            <v>205С</v>
          </cell>
          <cell r="J30">
            <v>5</v>
          </cell>
          <cell r="L30" t="str">
            <v>5253В</v>
          </cell>
          <cell r="M30">
            <v>10</v>
          </cell>
        </row>
        <row r="39">
          <cell r="B39">
            <v>4</v>
          </cell>
          <cell r="C39" t="str">
            <v>СМИРНОВ ИЛЬЯ</v>
          </cell>
          <cell r="I39">
            <v>2000</v>
          </cell>
          <cell r="J39" t="str">
            <v>КМС</v>
          </cell>
          <cell r="K39" t="str">
            <v>МО ЭЛЕКТРОСТАЛЬ СДЮСШОР</v>
          </cell>
          <cell r="O39" t="str">
            <v>СОКОЛОВА Н.Ю.</v>
          </cell>
        </row>
        <row r="40">
          <cell r="C40" t="str">
            <v>403В</v>
          </cell>
          <cell r="D40">
            <v>10</v>
          </cell>
          <cell r="F40" t="str">
            <v>201В</v>
          </cell>
          <cell r="G40">
            <v>10</v>
          </cell>
          <cell r="I40" t="str">
            <v>301В</v>
          </cell>
          <cell r="J40">
            <v>10</v>
          </cell>
          <cell r="L40" t="str">
            <v>612В</v>
          </cell>
          <cell r="M40">
            <v>10</v>
          </cell>
        </row>
        <row r="41">
          <cell r="C41" t="str">
            <v>105В</v>
          </cell>
          <cell r="D41">
            <v>5</v>
          </cell>
          <cell r="F41" t="str">
            <v>405С</v>
          </cell>
          <cell r="G41">
            <v>7</v>
          </cell>
          <cell r="I41" t="str">
            <v>205С</v>
          </cell>
          <cell r="J41">
            <v>5</v>
          </cell>
          <cell r="L41" t="str">
            <v>305С</v>
          </cell>
          <cell r="M41">
            <v>7</v>
          </cell>
        </row>
        <row r="50">
          <cell r="B50">
            <v>5</v>
          </cell>
          <cell r="C50" t="str">
            <v>ШВЕЦОВ ИЛЬЯ</v>
          </cell>
          <cell r="I50">
            <v>2000</v>
          </cell>
          <cell r="J50" t="str">
            <v>КМС</v>
          </cell>
          <cell r="K50" t="str">
            <v>МОСКВА-2, ЮНОСТЬ МОСКВЫ</v>
          </cell>
          <cell r="O50" t="str">
            <v>НИКОЛАЕВА М.А.</v>
          </cell>
        </row>
        <row r="51">
          <cell r="C51" t="str">
            <v>103В</v>
          </cell>
          <cell r="D51">
            <v>7</v>
          </cell>
          <cell r="F51" t="str">
            <v>403В</v>
          </cell>
          <cell r="G51">
            <v>7</v>
          </cell>
          <cell r="I51" t="str">
            <v>5132Д</v>
          </cell>
          <cell r="J51">
            <v>7</v>
          </cell>
          <cell r="L51" t="str">
            <v>301С</v>
          </cell>
          <cell r="M51">
            <v>7</v>
          </cell>
        </row>
        <row r="52">
          <cell r="C52" t="str">
            <v>305С</v>
          </cell>
          <cell r="D52">
            <v>7</v>
          </cell>
          <cell r="F52" t="str">
            <v>205С</v>
          </cell>
          <cell r="G52">
            <v>5</v>
          </cell>
          <cell r="I52" t="str">
            <v>107С</v>
          </cell>
          <cell r="J52">
            <v>7</v>
          </cell>
          <cell r="L52" t="str">
            <v>407С</v>
          </cell>
          <cell r="M52">
            <v>10</v>
          </cell>
        </row>
        <row r="61">
          <cell r="B61">
            <v>6</v>
          </cell>
          <cell r="C61" t="str">
            <v>РАЗУВАЕВ ВЛАДИСЛАВ</v>
          </cell>
          <cell r="I61">
            <v>1999</v>
          </cell>
          <cell r="J61" t="str">
            <v>МС</v>
          </cell>
          <cell r="K61" t="str">
            <v>ВОРОНЕЖ, ОСДЮСШОР ИМ. Д.САУТИНА</v>
          </cell>
          <cell r="O61" t="str">
            <v>ЧЕРНЫХ Л.В.</v>
          </cell>
        </row>
        <row r="62">
          <cell r="C62" t="str">
            <v>103В</v>
          </cell>
          <cell r="D62">
            <v>10</v>
          </cell>
          <cell r="F62" t="str">
            <v>403В</v>
          </cell>
          <cell r="G62">
            <v>10</v>
          </cell>
          <cell r="I62" t="str">
            <v>301В</v>
          </cell>
          <cell r="J62">
            <v>10</v>
          </cell>
          <cell r="L62" t="str">
            <v>612В</v>
          </cell>
          <cell r="M62">
            <v>10</v>
          </cell>
        </row>
        <row r="63">
          <cell r="C63" t="str">
            <v>207С</v>
          </cell>
          <cell r="D63">
            <v>10</v>
          </cell>
          <cell r="F63" t="str">
            <v>107В</v>
          </cell>
          <cell r="G63">
            <v>10</v>
          </cell>
          <cell r="I63" t="str">
            <v>407С</v>
          </cell>
          <cell r="J63">
            <v>10</v>
          </cell>
          <cell r="L63" t="str">
            <v>5136Д</v>
          </cell>
          <cell r="M63">
            <v>7</v>
          </cell>
        </row>
        <row r="72">
          <cell r="B72">
            <v>7</v>
          </cell>
          <cell r="C72" t="str">
            <v>НЕФЕДОВ КИРИЛЛ</v>
          </cell>
          <cell r="I72">
            <v>2000</v>
          </cell>
          <cell r="J72">
            <v>1</v>
          </cell>
          <cell r="K72" t="str">
            <v>МОСКВА-2, ЮНОСТЬ МОСКВЫ</v>
          </cell>
          <cell r="O72" t="str">
            <v>КАШТАНОВ А.Е.</v>
          </cell>
        </row>
        <row r="73">
          <cell r="C73" t="str">
            <v>103В</v>
          </cell>
          <cell r="D73">
            <v>7</v>
          </cell>
          <cell r="F73" t="str">
            <v>5132Д</v>
          </cell>
          <cell r="G73">
            <v>7</v>
          </cell>
          <cell r="I73" t="str">
            <v>301В</v>
          </cell>
          <cell r="J73">
            <v>7</v>
          </cell>
          <cell r="L73" t="str">
            <v>401В</v>
          </cell>
          <cell r="M73">
            <v>7</v>
          </cell>
        </row>
        <row r="74">
          <cell r="C74" t="str">
            <v>405С</v>
          </cell>
          <cell r="D74">
            <v>7</v>
          </cell>
          <cell r="F74" t="str">
            <v>105В</v>
          </cell>
          <cell r="G74">
            <v>5</v>
          </cell>
          <cell r="I74" t="str">
            <v>205С</v>
          </cell>
          <cell r="J74">
            <v>7</v>
          </cell>
          <cell r="L74" t="str">
            <v>5235Д</v>
          </cell>
          <cell r="M74">
            <v>7</v>
          </cell>
        </row>
        <row r="83">
          <cell r="B83">
            <v>8</v>
          </cell>
          <cell r="C83" t="str">
            <v>АРЗЮТОВ ИЛЬЯ</v>
          </cell>
          <cell r="I83">
            <v>2000</v>
          </cell>
          <cell r="J83" t="str">
            <v>КМС</v>
          </cell>
          <cell r="K83" t="str">
            <v>САРАТОВ, СДЮСШОР 11</v>
          </cell>
          <cell r="O83" t="str">
            <v>АБРОСИМОВА Л.В., СТОЛБОВ А.Н.</v>
          </cell>
        </row>
        <row r="84">
          <cell r="C84" t="str">
            <v>103В</v>
          </cell>
          <cell r="D84">
            <v>10</v>
          </cell>
          <cell r="F84" t="str">
            <v>403В</v>
          </cell>
          <cell r="G84">
            <v>10</v>
          </cell>
          <cell r="I84" t="str">
            <v>301В</v>
          </cell>
          <cell r="J84">
            <v>10</v>
          </cell>
          <cell r="L84" t="str">
            <v>5132Д</v>
          </cell>
          <cell r="M84">
            <v>10</v>
          </cell>
        </row>
        <row r="85">
          <cell r="C85" t="str">
            <v>107В</v>
          </cell>
          <cell r="D85">
            <v>10</v>
          </cell>
          <cell r="F85" t="str">
            <v>407С</v>
          </cell>
          <cell r="G85">
            <v>10</v>
          </cell>
          <cell r="I85" t="str">
            <v>207С</v>
          </cell>
          <cell r="J85">
            <v>10</v>
          </cell>
          <cell r="L85" t="str">
            <v>626С</v>
          </cell>
          <cell r="M85">
            <v>10</v>
          </cell>
        </row>
        <row r="94">
          <cell r="B94">
            <v>9</v>
          </cell>
          <cell r="C94" t="str">
            <v>ЛЕБЕДЕВ МАКСИМ</v>
          </cell>
          <cell r="I94">
            <v>1999</v>
          </cell>
          <cell r="J94" t="str">
            <v>МС</v>
          </cell>
          <cell r="K94" t="str">
            <v>СПБ-1, ЭКРАН ИЖОРЕЦ</v>
          </cell>
          <cell r="O94" t="str">
            <v>ПАТРУШЕВ В.Л., КОСТЫЛЕВА Л.Н.,ЯРИКОВА Т.В.</v>
          </cell>
        </row>
        <row r="95">
          <cell r="C95" t="str">
            <v>612В</v>
          </cell>
          <cell r="D95">
            <v>10</v>
          </cell>
          <cell r="F95" t="str">
            <v>403В</v>
          </cell>
          <cell r="G95">
            <v>10</v>
          </cell>
          <cell r="I95" t="str">
            <v>301В</v>
          </cell>
          <cell r="J95">
            <v>10</v>
          </cell>
          <cell r="L95" t="str">
            <v>201В</v>
          </cell>
          <cell r="M95">
            <v>10</v>
          </cell>
        </row>
        <row r="96">
          <cell r="C96" t="str">
            <v>107В</v>
          </cell>
          <cell r="D96">
            <v>10</v>
          </cell>
          <cell r="F96" t="str">
            <v>207С</v>
          </cell>
          <cell r="G96">
            <v>10</v>
          </cell>
          <cell r="I96" t="str">
            <v>407С</v>
          </cell>
          <cell r="J96">
            <v>10</v>
          </cell>
          <cell r="L96" t="str">
            <v>626С</v>
          </cell>
          <cell r="M96">
            <v>10</v>
          </cell>
        </row>
        <row r="105">
          <cell r="B105">
            <v>10</v>
          </cell>
          <cell r="C105" t="str">
            <v>МИШИН АНДРЕЙ</v>
          </cell>
          <cell r="I105">
            <v>2000</v>
          </cell>
          <cell r="J105" t="str">
            <v>КМС</v>
          </cell>
          <cell r="K105" t="str">
            <v>МОСКВА-1, ЮНОСТЬ МОСКВЫ ВС УОР 3</v>
          </cell>
          <cell r="O105" t="str">
            <v>ГАЛЬПЕРИНЫ С.Г., Р.Д.</v>
          </cell>
        </row>
        <row r="106">
          <cell r="C106" t="str">
            <v>403В</v>
          </cell>
          <cell r="D106">
            <v>10</v>
          </cell>
          <cell r="F106" t="str">
            <v>201В</v>
          </cell>
          <cell r="G106">
            <v>10</v>
          </cell>
          <cell r="I106" t="str">
            <v>301В</v>
          </cell>
          <cell r="J106">
            <v>10</v>
          </cell>
          <cell r="L106" t="str">
            <v>612В</v>
          </cell>
          <cell r="M106">
            <v>10</v>
          </cell>
        </row>
        <row r="107">
          <cell r="C107" t="str">
            <v>107В</v>
          </cell>
          <cell r="D107">
            <v>10</v>
          </cell>
          <cell r="F107" t="str">
            <v>407С</v>
          </cell>
          <cell r="G107">
            <v>10</v>
          </cell>
          <cell r="I107" t="str">
            <v>205С</v>
          </cell>
          <cell r="J107">
            <v>5</v>
          </cell>
          <cell r="L107" t="str">
            <v>5253В</v>
          </cell>
          <cell r="M107">
            <v>10</v>
          </cell>
        </row>
      </sheetData>
      <sheetData sheetId="3">
        <row r="6">
          <cell r="B6">
            <v>1</v>
          </cell>
          <cell r="C6" t="str">
            <v>НЕФЕДОВ КИРИЛЛ</v>
          </cell>
          <cell r="I6">
            <v>2000</v>
          </cell>
          <cell r="J6">
            <v>1</v>
          </cell>
          <cell r="K6" t="str">
            <v>МОСКВА-2, ЮНОСТЬ МОСКВЫ</v>
          </cell>
          <cell r="O6" t="str">
            <v>КАШТАНОВ А.Е.</v>
          </cell>
        </row>
        <row r="7">
          <cell r="C7" t="str">
            <v>405С</v>
          </cell>
          <cell r="D7">
            <v>7</v>
          </cell>
          <cell r="E7">
            <v>2.7</v>
          </cell>
          <cell r="F7" t="str">
            <v>105В</v>
          </cell>
          <cell r="G7">
            <v>5</v>
          </cell>
          <cell r="H7">
            <v>2.6</v>
          </cell>
          <cell r="I7" t="str">
            <v>205С</v>
          </cell>
          <cell r="J7">
            <v>7</v>
          </cell>
          <cell r="K7">
            <v>2.8</v>
          </cell>
          <cell r="L7" t="str">
            <v>5235Д</v>
          </cell>
          <cell r="M7">
            <v>7</v>
          </cell>
          <cell r="N7">
            <v>2.8</v>
          </cell>
        </row>
        <row r="12">
          <cell r="B12">
            <v>2</v>
          </cell>
          <cell r="C12" t="str">
            <v>РАЗУВАЕВ ВЛАДИСЛАВ</v>
          </cell>
          <cell r="I12">
            <v>1999</v>
          </cell>
          <cell r="J12" t="str">
            <v>МС</v>
          </cell>
          <cell r="K12" t="str">
            <v>ВОРОНЕЖ, ОСДЮСШОР ИМ. Д.САУТИНА</v>
          </cell>
          <cell r="O12" t="str">
            <v>ЧЕРНЫХ Л.В.</v>
          </cell>
        </row>
        <row r="13">
          <cell r="C13" t="str">
            <v>107В</v>
          </cell>
          <cell r="D13">
            <v>10</v>
          </cell>
          <cell r="E13">
            <v>3</v>
          </cell>
          <cell r="F13" t="str">
            <v>407С</v>
          </cell>
          <cell r="G13">
            <v>10</v>
          </cell>
          <cell r="H13">
            <v>3.2</v>
          </cell>
          <cell r="I13" t="str">
            <v>305С</v>
          </cell>
          <cell r="J13">
            <v>7</v>
          </cell>
          <cell r="K13">
            <v>2.9</v>
          </cell>
          <cell r="L13" t="str">
            <v>207С</v>
          </cell>
          <cell r="M13">
            <v>10</v>
          </cell>
          <cell r="N13">
            <v>3.3</v>
          </cell>
        </row>
        <row r="18">
          <cell r="B18">
            <v>3</v>
          </cell>
          <cell r="C18" t="str">
            <v>ПОЛЯКОВ ГЕОРГИЙ</v>
          </cell>
          <cell r="I18">
            <v>2000</v>
          </cell>
          <cell r="J18" t="str">
            <v>КМС</v>
          </cell>
          <cell r="K18" t="str">
            <v>МОСКВА-2, МГФСО МУОР 3</v>
          </cell>
          <cell r="O18" t="str">
            <v>КИЩЕНКО Г.И., ЛЮЛЮКИН А.А.</v>
          </cell>
        </row>
        <row r="19">
          <cell r="C19" t="str">
            <v>405С</v>
          </cell>
          <cell r="D19">
            <v>5</v>
          </cell>
          <cell r="E19">
            <v>3.1</v>
          </cell>
          <cell r="F19" t="str">
            <v>107С</v>
          </cell>
          <cell r="G19">
            <v>7</v>
          </cell>
          <cell r="H19">
            <v>2.8</v>
          </cell>
          <cell r="I19" t="str">
            <v>624С</v>
          </cell>
          <cell r="J19">
            <v>5</v>
          </cell>
          <cell r="K19">
            <v>2.6</v>
          </cell>
          <cell r="L19" t="str">
            <v>5235Д</v>
          </cell>
          <cell r="M19">
            <v>5</v>
          </cell>
          <cell r="N19">
            <v>2.9</v>
          </cell>
        </row>
        <row r="24">
          <cell r="B24">
            <v>4</v>
          </cell>
          <cell r="C24" t="str">
            <v>МИШИН АНДРЕЙ</v>
          </cell>
          <cell r="I24">
            <v>2000</v>
          </cell>
          <cell r="J24" t="str">
            <v>КМС</v>
          </cell>
          <cell r="K24" t="str">
            <v>МОСКВА-1, ЮНОСТЬ МОСКВЫ ВС УОР 3</v>
          </cell>
          <cell r="O24" t="str">
            <v>ГАЛЬПЕРИНЫ С.Г., Р.Д.</v>
          </cell>
        </row>
        <row r="25">
          <cell r="C25" t="str">
            <v>107В</v>
          </cell>
          <cell r="D25">
            <v>10</v>
          </cell>
          <cell r="E25">
            <v>3</v>
          </cell>
          <cell r="F25" t="str">
            <v>407С</v>
          </cell>
          <cell r="G25">
            <v>10</v>
          </cell>
          <cell r="H25">
            <v>3.2</v>
          </cell>
          <cell r="I25" t="str">
            <v>205С</v>
          </cell>
          <cell r="J25">
            <v>5</v>
          </cell>
          <cell r="K25">
            <v>3</v>
          </cell>
          <cell r="L25" t="str">
            <v>5253В</v>
          </cell>
          <cell r="M25">
            <v>10</v>
          </cell>
          <cell r="N25">
            <v>3.2</v>
          </cell>
        </row>
        <row r="30">
          <cell r="B30">
            <v>5</v>
          </cell>
          <cell r="C30" t="str">
            <v>ШВЕЦОВ ИЛЬЯ</v>
          </cell>
          <cell r="I30">
            <v>2000</v>
          </cell>
          <cell r="J30" t="str">
            <v>КМС</v>
          </cell>
          <cell r="K30" t="str">
            <v>МОСКВА-2, ЮНОСТЬ МОСКВЫ</v>
          </cell>
          <cell r="O30" t="str">
            <v>НИКОЛАЕВА М.А.</v>
          </cell>
        </row>
        <row r="31">
          <cell r="C31" t="str">
            <v>107С</v>
          </cell>
          <cell r="D31">
            <v>7</v>
          </cell>
          <cell r="E31">
            <v>2.8</v>
          </cell>
          <cell r="F31" t="str">
            <v>407С</v>
          </cell>
          <cell r="G31">
            <v>10</v>
          </cell>
          <cell r="H31">
            <v>3.2</v>
          </cell>
          <cell r="I31" t="str">
            <v>205С</v>
          </cell>
          <cell r="J31">
            <v>5</v>
          </cell>
          <cell r="K31">
            <v>3</v>
          </cell>
          <cell r="L31" t="str">
            <v>305С</v>
          </cell>
          <cell r="N31">
            <v>2.9</v>
          </cell>
        </row>
        <row r="36">
          <cell r="B36">
            <v>6</v>
          </cell>
          <cell r="C36" t="str">
            <v>ТЮНЯЕВ ДАНИЛА</v>
          </cell>
          <cell r="I36">
            <v>1999</v>
          </cell>
          <cell r="J36" t="str">
            <v>КМС</v>
          </cell>
          <cell r="K36" t="str">
            <v>САРАТОВ, СДЮСШОР 11</v>
          </cell>
          <cell r="O36" t="str">
            <v>СТОЛБОВ А.Н., АБРОСИМОВА Л.В.</v>
          </cell>
        </row>
        <row r="37">
          <cell r="C37" t="str">
            <v>107В</v>
          </cell>
          <cell r="D37">
            <v>10</v>
          </cell>
          <cell r="E37">
            <v>3</v>
          </cell>
          <cell r="F37" t="str">
            <v>407С</v>
          </cell>
          <cell r="G37">
            <v>10</v>
          </cell>
          <cell r="H37">
            <v>3.2</v>
          </cell>
          <cell r="I37" t="str">
            <v>5253В</v>
          </cell>
          <cell r="J37">
            <v>10</v>
          </cell>
          <cell r="K37">
            <v>3.2</v>
          </cell>
          <cell r="L37" t="str">
            <v>6243Д</v>
          </cell>
          <cell r="M37">
            <v>10</v>
          </cell>
          <cell r="N37">
            <v>3.2</v>
          </cell>
        </row>
        <row r="42">
          <cell r="B42">
            <v>7</v>
          </cell>
          <cell r="C42" t="str">
            <v>ЛЕБЕДЕВ АЛЕКСАНДР</v>
          </cell>
          <cell r="I42">
            <v>2000</v>
          </cell>
          <cell r="J42" t="str">
            <v>КМС</v>
          </cell>
          <cell r="K42" t="str">
            <v>СПБ-1, НЕВСКАЯ ВОЛНА</v>
          </cell>
          <cell r="O42" t="str">
            <v>ЕГОРОВ Ю.Н.</v>
          </cell>
        </row>
        <row r="43">
          <cell r="C43" t="str">
            <v>107В</v>
          </cell>
          <cell r="D43">
            <v>10</v>
          </cell>
          <cell r="E43">
            <v>3</v>
          </cell>
          <cell r="F43" t="str">
            <v>407С</v>
          </cell>
          <cell r="G43">
            <v>10</v>
          </cell>
          <cell r="H43">
            <v>3.2</v>
          </cell>
          <cell r="I43" t="str">
            <v>205С</v>
          </cell>
          <cell r="J43">
            <v>5</v>
          </cell>
          <cell r="K43">
            <v>3</v>
          </cell>
          <cell r="L43" t="str">
            <v>5253В</v>
          </cell>
          <cell r="M43">
            <v>10</v>
          </cell>
          <cell r="N43">
            <v>3.2</v>
          </cell>
        </row>
        <row r="48">
          <cell r="B48">
            <v>8</v>
          </cell>
          <cell r="C48" t="str">
            <v>СМИРНОВ ИЛЬЯ</v>
          </cell>
          <cell r="I48">
            <v>2000</v>
          </cell>
          <cell r="J48" t="str">
            <v>КМС</v>
          </cell>
          <cell r="K48" t="str">
            <v>МО ЭЛЕКТРОСТАЛЬ СДЮСШОР</v>
          </cell>
          <cell r="O48" t="str">
            <v>СОКОЛОВА Н.Ю.</v>
          </cell>
        </row>
        <row r="49">
          <cell r="C49" t="str">
            <v>105В</v>
          </cell>
          <cell r="D49">
            <v>5</v>
          </cell>
          <cell r="E49">
            <v>2.6</v>
          </cell>
          <cell r="F49" t="str">
            <v>405С</v>
          </cell>
          <cell r="G49">
            <v>7</v>
          </cell>
          <cell r="H49">
            <v>2.7</v>
          </cell>
          <cell r="I49" t="str">
            <v>205С</v>
          </cell>
          <cell r="J49">
            <v>5</v>
          </cell>
          <cell r="K49">
            <v>3</v>
          </cell>
          <cell r="L49" t="str">
            <v>305С</v>
          </cell>
          <cell r="M49">
            <v>7</v>
          </cell>
          <cell r="N49">
            <v>2.9</v>
          </cell>
        </row>
        <row r="54">
          <cell r="B54">
            <v>9</v>
          </cell>
          <cell r="C54" t="str">
            <v>ЛЕБЕДЕВ МАКСИМ</v>
          </cell>
          <cell r="I54">
            <v>1999</v>
          </cell>
          <cell r="J54" t="str">
            <v>МС</v>
          </cell>
          <cell r="K54" t="str">
            <v>СПБ-1, ЭКРАН ИЖОРЕЦ</v>
          </cell>
          <cell r="O54" t="str">
            <v>ПАТРУШЕВ В.Л., КОСТЫЛЕВА Л.Н.</v>
          </cell>
        </row>
        <row r="55">
          <cell r="C55" t="str">
            <v>107В</v>
          </cell>
          <cell r="D55">
            <v>10</v>
          </cell>
          <cell r="E55">
            <v>3</v>
          </cell>
          <cell r="F55" t="str">
            <v>207С</v>
          </cell>
          <cell r="G55">
            <v>10</v>
          </cell>
          <cell r="H55">
            <v>3.3</v>
          </cell>
          <cell r="I55" t="str">
            <v>407С</v>
          </cell>
          <cell r="J55">
            <v>10</v>
          </cell>
          <cell r="K55">
            <v>3.2</v>
          </cell>
          <cell r="L55" t="str">
            <v>626С</v>
          </cell>
          <cell r="M55">
            <v>10</v>
          </cell>
          <cell r="N55">
            <v>3.3</v>
          </cell>
        </row>
        <row r="60">
          <cell r="B60">
            <v>10</v>
          </cell>
          <cell r="C60" t="str">
            <v>АРЗЮТОВ ИЛЬЯ</v>
          </cell>
          <cell r="I60">
            <v>2000</v>
          </cell>
          <cell r="J60" t="str">
            <v>КМС</v>
          </cell>
          <cell r="K60" t="str">
            <v>САРАТОВ, СДЮСШОР 11</v>
          </cell>
          <cell r="O60" t="str">
            <v>АБРОСИМОВА Л.В., СТОЛБОВ А.Н.</v>
          </cell>
        </row>
        <row r="61">
          <cell r="C61" t="str">
            <v>107В</v>
          </cell>
          <cell r="D61">
            <v>10</v>
          </cell>
          <cell r="E61">
            <v>3</v>
          </cell>
          <cell r="F61" t="str">
            <v>407С</v>
          </cell>
          <cell r="G61">
            <v>10</v>
          </cell>
          <cell r="H61">
            <v>3.2</v>
          </cell>
          <cell r="I61" t="str">
            <v>207С</v>
          </cell>
          <cell r="J61">
            <v>10</v>
          </cell>
          <cell r="K61">
            <v>3.3</v>
          </cell>
          <cell r="L61" t="str">
            <v>626С</v>
          </cell>
          <cell r="M61">
            <v>10</v>
          </cell>
          <cell r="N61">
            <v>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workbookViewId="0" topLeftCell="A1">
      <selection activeCell="F1" sqref="F1:F16384"/>
    </sheetView>
  </sheetViews>
  <sheetFormatPr defaultColWidth="8.00390625" defaultRowHeight="12.75" outlineLevelRow="1"/>
  <cols>
    <col min="1" max="1" width="6.25390625" style="54" customWidth="1"/>
    <col min="2" max="2" width="3.125" style="54" hidden="1" customWidth="1"/>
    <col min="3" max="3" width="2.375" style="7" customWidth="1"/>
    <col min="4" max="4" width="7.00390625" style="63" customWidth="1"/>
    <col min="5" max="5" width="4.125" style="63" customWidth="1"/>
    <col min="6" max="6" width="5.625" style="67" customWidth="1"/>
    <col min="7" max="7" width="5.625" style="7" customWidth="1"/>
    <col min="8" max="11" width="5.75390625" style="65" customWidth="1"/>
    <col min="12" max="12" width="5.00390625" style="7" customWidth="1"/>
    <col min="13" max="13" width="5.875" style="7" customWidth="1"/>
    <col min="14" max="14" width="6.75390625" style="7" customWidth="1"/>
    <col min="15" max="15" width="10.75390625" style="7" customWidth="1"/>
    <col min="16" max="16" width="11.375" style="68" customWidth="1"/>
    <col min="17" max="17" width="11.875" style="62" customWidth="1"/>
    <col min="18" max="18" width="8.00390625" style="7" customWidth="1"/>
    <col min="19" max="19" width="9.75390625" style="7" customWidth="1"/>
    <col min="20" max="16384" width="8.00390625" style="7" customWidth="1"/>
  </cols>
  <sheetData>
    <row r="1" spans="1:17" ht="15">
      <c r="A1" s="1"/>
      <c r="B1" s="1"/>
      <c r="C1" s="2"/>
      <c r="D1" s="3"/>
      <c r="E1" s="3"/>
      <c r="F1" s="4"/>
      <c r="G1" s="3"/>
      <c r="H1" s="2"/>
      <c r="I1" s="2"/>
      <c r="J1" s="2"/>
      <c r="K1" s="5"/>
      <c r="L1" s="2"/>
      <c r="M1" s="2"/>
      <c r="N1" s="2"/>
      <c r="O1" s="2"/>
      <c r="P1" s="6"/>
      <c r="Q1" s="2"/>
    </row>
    <row r="2" spans="1:17" ht="15.75">
      <c r="A2" s="8"/>
      <c r="B2" s="8"/>
      <c r="C2" s="9"/>
      <c r="D2" s="10" t="s">
        <v>0</v>
      </c>
      <c r="E2" s="11"/>
      <c r="F2" s="12"/>
      <c r="G2" s="8"/>
      <c r="H2" s="8"/>
      <c r="I2" s="8"/>
      <c r="J2" s="8"/>
      <c r="K2" s="8"/>
      <c r="L2" s="8"/>
      <c r="M2" s="8"/>
      <c r="N2" s="2"/>
      <c r="O2" s="2"/>
      <c r="P2" s="6"/>
      <c r="Q2" s="2"/>
    </row>
    <row r="3" spans="1:17" ht="15.75">
      <c r="A3" s="13"/>
      <c r="B3" s="13"/>
      <c r="C3" s="3"/>
      <c r="D3" s="10" t="str">
        <f>'[1]СТАРТ+'!C4</f>
        <v>ВЫШКА, ЮНИОРЫ, группа "В"</v>
      </c>
      <c r="E3" s="10"/>
      <c r="F3" s="10"/>
      <c r="G3" s="10"/>
      <c r="H3" s="10"/>
      <c r="I3" s="10"/>
      <c r="J3" s="10"/>
      <c r="K3" s="14"/>
      <c r="L3" s="2"/>
      <c r="M3" s="2"/>
      <c r="N3" s="2"/>
      <c r="O3" s="2"/>
      <c r="P3" s="6"/>
      <c r="Q3" s="2"/>
    </row>
    <row r="4" spans="1:17" ht="15">
      <c r="A4" s="13"/>
      <c r="B4" s="13"/>
      <c r="D4" s="3"/>
      <c r="E4" s="3"/>
      <c r="F4" s="4"/>
      <c r="G4" s="15"/>
      <c r="H4" s="15"/>
      <c r="I4" s="15"/>
      <c r="J4" s="15"/>
      <c r="K4" s="15"/>
      <c r="L4" s="2"/>
      <c r="M4" s="2"/>
      <c r="N4" s="2"/>
      <c r="O4" s="2"/>
      <c r="P4" s="6"/>
      <c r="Q4" s="2"/>
    </row>
    <row r="5" spans="1:17" ht="12.75" customHeight="1">
      <c r="A5" s="16"/>
      <c r="B5" s="16"/>
      <c r="C5" s="17" t="s">
        <v>1</v>
      </c>
      <c r="D5" s="18"/>
      <c r="E5" s="18"/>
      <c r="F5" s="19"/>
      <c r="G5" s="76" t="s">
        <v>2</v>
      </c>
      <c r="H5" s="77"/>
      <c r="I5" s="77"/>
      <c r="J5" s="77"/>
      <c r="K5" s="77"/>
      <c r="L5" s="77"/>
      <c r="M5" s="77"/>
      <c r="N5" s="20"/>
      <c r="O5" s="20"/>
      <c r="P5" s="21"/>
      <c r="Q5" s="22"/>
    </row>
    <row r="6" spans="1:17" ht="13.5" thickBot="1">
      <c r="A6" s="23" t="s">
        <v>3</v>
      </c>
      <c r="B6" s="23" t="s">
        <v>4</v>
      </c>
      <c r="C6" s="24"/>
      <c r="D6" s="25" t="s">
        <v>5</v>
      </c>
      <c r="E6" s="25"/>
      <c r="F6" s="26" t="s">
        <v>6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/>
      <c r="O6" s="28"/>
      <c r="P6" s="29" t="s">
        <v>7</v>
      </c>
      <c r="Q6" s="30" t="s">
        <v>8</v>
      </c>
    </row>
    <row r="7" spans="1:17" ht="12.75">
      <c r="A7" s="31"/>
      <c r="B7" s="31"/>
      <c r="C7" s="32"/>
      <c r="D7" s="33"/>
      <c r="E7" s="33"/>
      <c r="F7" s="34"/>
      <c r="G7" s="35"/>
      <c r="H7" s="35"/>
      <c r="I7" s="35"/>
      <c r="J7" s="35"/>
      <c r="K7" s="35"/>
      <c r="L7" s="35"/>
      <c r="M7" s="35"/>
      <c r="N7" s="35"/>
      <c r="O7" s="36"/>
      <c r="P7" s="37">
        <v>9999</v>
      </c>
      <c r="Q7" s="38"/>
    </row>
    <row r="8" spans="1:17" s="47" customFormat="1" ht="15" customHeight="1">
      <c r="A8" s="39">
        <v>1</v>
      </c>
      <c r="B8" s="40">
        <f>'[1]СТАРТ+'!B83</f>
        <v>8</v>
      </c>
      <c r="C8" s="41" t="str">
        <f>'[1]СТАРТ+'!C83</f>
        <v>АРЗЮТОВ ИЛЬЯ</v>
      </c>
      <c r="D8" s="42"/>
      <c r="E8" s="42"/>
      <c r="F8" s="43"/>
      <c r="G8" s="41"/>
      <c r="H8" s="41">
        <f>'[1]СТАРТ+'!I83</f>
        <v>2000</v>
      </c>
      <c r="I8" s="41" t="str">
        <f>'[1]СТАРТ+'!J83</f>
        <v>КМС</v>
      </c>
      <c r="J8" s="41" t="str">
        <f>'[1]СТАРТ+'!K83</f>
        <v>САРАТОВ, СДЮСШОР 11</v>
      </c>
      <c r="K8" s="44"/>
      <c r="L8" s="41"/>
      <c r="M8" s="41"/>
      <c r="N8" s="41"/>
      <c r="O8" s="39"/>
      <c r="P8" s="45">
        <f>SUM(O13:O17)</f>
        <v>435</v>
      </c>
      <c r="Q8" s="46" t="str">
        <f>'[1]СТАРТ+'!O83</f>
        <v>АБРОСИМОВА Л.В., СТОЛБОВ А.Н.</v>
      </c>
    </row>
    <row r="9" spans="1:17" s="47" customFormat="1" ht="13.5" customHeight="1">
      <c r="A9" s="39"/>
      <c r="B9" s="40"/>
      <c r="C9" s="48"/>
      <c r="D9" s="39" t="str">
        <f>'[1]СТАРТ+'!C84</f>
        <v>103В</v>
      </c>
      <c r="E9" s="40">
        <f>'[1]СТАРТ+'!D84</f>
        <v>10</v>
      </c>
      <c r="F9" s="49">
        <v>1.6</v>
      </c>
      <c r="G9" s="50">
        <v>7.5</v>
      </c>
      <c r="H9" s="50">
        <v>7</v>
      </c>
      <c r="I9" s="50">
        <v>8</v>
      </c>
      <c r="J9" s="50">
        <v>8</v>
      </c>
      <c r="K9" s="50">
        <v>8</v>
      </c>
      <c r="L9" s="50">
        <v>7.5</v>
      </c>
      <c r="M9" s="50">
        <v>7</v>
      </c>
      <c r="N9" s="51">
        <f>(SUM(G9:M9)-LARGE(G9:M9,1)-LARGE(G9:M9,2)-SMALL(G9:M9,1)-SMALL(G9:M9,2))</f>
        <v>23</v>
      </c>
      <c r="O9" s="52">
        <f>(SUM(G9:M9)-LARGE(G9:M9,1)-LARGE(G9:M9,2)-SMALL(G9:M9,1)-SMALL(G9:M9,2))*F9</f>
        <v>36.800000000000004</v>
      </c>
      <c r="P9" s="53">
        <f aca="true" t="shared" si="0" ref="P9:P18">P8</f>
        <v>435</v>
      </c>
      <c r="Q9" s="46"/>
    </row>
    <row r="10" spans="1:17" s="47" customFormat="1" ht="13.5" customHeight="1">
      <c r="A10" s="39"/>
      <c r="B10" s="40"/>
      <c r="C10" s="48"/>
      <c r="D10" s="39" t="str">
        <f>'[1]СТАРТ+'!F84</f>
        <v>403В</v>
      </c>
      <c r="E10" s="40">
        <f>'[1]СТАРТ+'!G84</f>
        <v>10</v>
      </c>
      <c r="F10" s="49">
        <v>2</v>
      </c>
      <c r="G10" s="50">
        <v>7</v>
      </c>
      <c r="H10" s="50">
        <v>7</v>
      </c>
      <c r="I10" s="50">
        <v>8</v>
      </c>
      <c r="J10" s="50">
        <v>7.5</v>
      </c>
      <c r="K10" s="50">
        <v>7.5</v>
      </c>
      <c r="L10" s="50">
        <v>7</v>
      </c>
      <c r="M10" s="50">
        <v>7</v>
      </c>
      <c r="N10" s="51">
        <f>(SUM(G10:M10)-LARGE(G10:M10,1)-LARGE(G10:M10,2)-SMALL(G10:M10,1)-SMALL(G10:M10,2))</f>
        <v>21.5</v>
      </c>
      <c r="O10" s="52">
        <f>(SUM(G10:M10)-LARGE(G10:M10,1)-LARGE(G10:M10,2)-SMALL(G10:M10,1)-SMALL(G10:M10,2))*F10</f>
        <v>43</v>
      </c>
      <c r="P10" s="53">
        <f t="shared" si="0"/>
        <v>435</v>
      </c>
      <c r="Q10" s="46"/>
    </row>
    <row r="11" spans="3:17" ht="13.5" customHeight="1" outlineLevel="1">
      <c r="C11" s="55"/>
      <c r="D11" s="39" t="str">
        <f>'[1]СТАРТ+'!I84</f>
        <v>301В</v>
      </c>
      <c r="E11" s="40">
        <f>'[1]СТАРТ+'!J84</f>
        <v>10</v>
      </c>
      <c r="F11" s="49">
        <v>1.9</v>
      </c>
      <c r="G11" s="50">
        <v>8</v>
      </c>
      <c r="H11" s="50">
        <v>8.5</v>
      </c>
      <c r="I11" s="50">
        <v>8</v>
      </c>
      <c r="J11" s="50">
        <v>8.5</v>
      </c>
      <c r="K11" s="50">
        <v>8.5</v>
      </c>
      <c r="L11" s="50">
        <v>8</v>
      </c>
      <c r="M11" s="50">
        <v>8</v>
      </c>
      <c r="N11" s="51">
        <f>(SUM(G11:M11)-LARGE(G11:M11,1)-LARGE(G11:M11,2)-SMALL(G11:M11,1)-SMALL(G11:M11,2))</f>
        <v>24.5</v>
      </c>
      <c r="O11" s="52">
        <f>(SUM(G11:M11)-LARGE(G11:M11,1)-LARGE(G11:M11,2)-SMALL(G11:M11,1)-SMALL(G11:M11,2))*F11</f>
        <v>46.55</v>
      </c>
      <c r="P11" s="53">
        <f t="shared" si="0"/>
        <v>435</v>
      </c>
      <c r="Q11" s="56"/>
    </row>
    <row r="12" spans="3:17" ht="13.5" customHeight="1" outlineLevel="1">
      <c r="C12" s="55"/>
      <c r="D12" s="39" t="str">
        <f>'[1]СТАРТ+'!L84</f>
        <v>5132Д</v>
      </c>
      <c r="E12" s="40">
        <f>'[1]СТАРТ+'!M84</f>
        <v>10</v>
      </c>
      <c r="F12" s="49">
        <v>2.1</v>
      </c>
      <c r="G12" s="50">
        <v>7.5</v>
      </c>
      <c r="H12" s="50">
        <v>7.5</v>
      </c>
      <c r="I12" s="50">
        <v>7.5</v>
      </c>
      <c r="J12" s="50">
        <v>7.5</v>
      </c>
      <c r="K12" s="50">
        <v>7.5</v>
      </c>
      <c r="L12" s="50">
        <v>7.5</v>
      </c>
      <c r="M12" s="50">
        <v>7.5</v>
      </c>
      <c r="N12" s="51">
        <f>(SUM(G12:M12)-LARGE(G12:M12,1)-LARGE(G12:M12,2)-SMALL(G12:M12,1)-SMALL(G12:M12,2))</f>
        <v>22.5</v>
      </c>
      <c r="O12" s="52">
        <f>(SUM(G12:M12)-LARGE(G12:M12,1)-LARGE(G12:M12,2)-SMALL(G12:M12,1)-SMALL(G12:M12,2))*F12</f>
        <v>47.25</v>
      </c>
      <c r="P12" s="53">
        <f t="shared" si="0"/>
        <v>435</v>
      </c>
      <c r="Q12" s="56"/>
    </row>
    <row r="13" spans="3:17" ht="13.5" customHeight="1" outlineLevel="1">
      <c r="C13" s="55"/>
      <c r="D13" s="57"/>
      <c r="E13" s="58"/>
      <c r="F13" s="59">
        <v>7.6</v>
      </c>
      <c r="G13" s="50"/>
      <c r="H13" s="50"/>
      <c r="I13" s="50"/>
      <c r="J13" s="50"/>
      <c r="K13" s="50"/>
      <c r="L13" s="50"/>
      <c r="M13" s="50"/>
      <c r="N13" s="51"/>
      <c r="O13" s="60">
        <f>SUM(O9:O12)</f>
        <v>173.60000000000002</v>
      </c>
      <c r="P13" s="53">
        <f t="shared" si="0"/>
        <v>435</v>
      </c>
      <c r="Q13" s="56"/>
    </row>
    <row r="14" spans="3:17" ht="13.5" customHeight="1" outlineLevel="1">
      <c r="C14" s="55"/>
      <c r="D14" s="39" t="str">
        <f>'[1]СТАРТ+'!C85</f>
        <v>107В</v>
      </c>
      <c r="E14" s="40">
        <f>'[1]СТАРТ+'!D85</f>
        <v>10</v>
      </c>
      <c r="F14" s="49">
        <v>3</v>
      </c>
      <c r="G14" s="50">
        <v>8</v>
      </c>
      <c r="H14" s="50">
        <v>7.5</v>
      </c>
      <c r="I14" s="50">
        <v>8</v>
      </c>
      <c r="J14" s="50">
        <v>8</v>
      </c>
      <c r="K14" s="50">
        <v>8</v>
      </c>
      <c r="L14" s="50">
        <v>8</v>
      </c>
      <c r="M14" s="50">
        <v>8.5</v>
      </c>
      <c r="N14" s="51">
        <f>(SUM(G14:M14)-LARGE(G14:M14,1)-LARGE(G14:M14,2)-SMALL(G14:M14,1)-SMALL(G14:M14,2))</f>
        <v>24</v>
      </c>
      <c r="O14" s="52">
        <f>(SUM(G14:M14)-LARGE(G14:M14,1)-LARGE(G14:M14,2)-SMALL(G14:M14,1)-SMALL(G14:M14,2))*F14</f>
        <v>72</v>
      </c>
      <c r="P14" s="53">
        <f t="shared" si="0"/>
        <v>435</v>
      </c>
      <c r="Q14" s="56"/>
    </row>
    <row r="15" spans="3:17" ht="13.5" customHeight="1" outlineLevel="1">
      <c r="C15" s="55"/>
      <c r="D15" s="39" t="str">
        <f>'[1]СТАРТ+'!F85</f>
        <v>407С</v>
      </c>
      <c r="E15" s="40">
        <f>'[1]СТАРТ+'!G85</f>
        <v>10</v>
      </c>
      <c r="F15" s="49">
        <v>3.2</v>
      </c>
      <c r="G15" s="50">
        <v>6.5</v>
      </c>
      <c r="H15" s="50">
        <v>6.5</v>
      </c>
      <c r="I15" s="50">
        <v>7</v>
      </c>
      <c r="J15" s="50">
        <v>7</v>
      </c>
      <c r="K15" s="50">
        <v>6.5</v>
      </c>
      <c r="L15" s="50">
        <v>6.5</v>
      </c>
      <c r="M15" s="50">
        <v>7</v>
      </c>
      <c r="N15" s="51">
        <f>(SUM(G15:M15)-LARGE(G15:M15,1)-LARGE(G15:M15,2)-SMALL(G15:M15,1)-SMALL(G15:M15,2))</f>
        <v>20</v>
      </c>
      <c r="O15" s="52">
        <f>(SUM(G15:M15)-LARGE(G15:M15,1)-LARGE(G15:M15,2)-SMALL(G15:M15,1)-SMALL(G15:M15,2))*F15</f>
        <v>64</v>
      </c>
      <c r="P15" s="53">
        <f t="shared" si="0"/>
        <v>435</v>
      </c>
      <c r="Q15" s="56"/>
    </row>
    <row r="16" spans="3:17" ht="13.5" customHeight="1" outlineLevel="1">
      <c r="C16" s="61"/>
      <c r="D16" s="39" t="str">
        <f>'[1]СТАРТ+'!I85</f>
        <v>207С</v>
      </c>
      <c r="E16" s="40">
        <f>'[1]СТАРТ+'!J85</f>
        <v>10</v>
      </c>
      <c r="F16" s="49">
        <v>3.3</v>
      </c>
      <c r="G16" s="50">
        <v>7</v>
      </c>
      <c r="H16" s="50">
        <v>6.5</v>
      </c>
      <c r="I16" s="50">
        <v>7.5</v>
      </c>
      <c r="J16" s="50">
        <v>6.5</v>
      </c>
      <c r="K16" s="50">
        <v>7</v>
      </c>
      <c r="L16" s="50">
        <v>5.5</v>
      </c>
      <c r="M16" s="50">
        <v>6.5</v>
      </c>
      <c r="N16" s="51">
        <f>(SUM(G16:M16)-LARGE(G16:M16,1)-LARGE(G16:M16,2)-SMALL(G16:M16,1)-SMALL(G16:M16,2))</f>
        <v>20</v>
      </c>
      <c r="O16" s="52">
        <f>(SUM(G16:M16)-LARGE(G16:M16,1)-LARGE(G16:M16,2)-SMALL(G16:M16,1)-SMALL(G16:M16,2))*F16</f>
        <v>66</v>
      </c>
      <c r="P16" s="53">
        <f t="shared" si="0"/>
        <v>435</v>
      </c>
      <c r="Q16" s="56"/>
    </row>
    <row r="17" spans="4:16" ht="12.75">
      <c r="D17" s="39" t="str">
        <f>'[1]СТАРТ+'!L85</f>
        <v>626С</v>
      </c>
      <c r="E17" s="40">
        <f>'[1]СТАРТ+'!M85</f>
        <v>10</v>
      </c>
      <c r="F17" s="49">
        <v>3.3</v>
      </c>
      <c r="G17" s="50">
        <v>6</v>
      </c>
      <c r="H17" s="50">
        <v>6.5</v>
      </c>
      <c r="I17" s="50">
        <v>7</v>
      </c>
      <c r="J17" s="50">
        <v>5.5</v>
      </c>
      <c r="K17" s="50">
        <v>6.5</v>
      </c>
      <c r="L17" s="50">
        <v>5.5</v>
      </c>
      <c r="M17" s="50">
        <v>5.5</v>
      </c>
      <c r="N17" s="51">
        <f>(SUM(G17:M17)-LARGE(G17:M17,1)-LARGE(G17:M17,2)-SMALL(G17:M17,1)-SMALL(G17:M17,2))</f>
        <v>18</v>
      </c>
      <c r="O17" s="52">
        <f>(SUM(G17:M17)-LARGE(G17:M17,1)-LARGE(G17:M17,2)-SMALL(G17:M17,1)-SMALL(G17:M17,2))*F17</f>
        <v>59.4</v>
      </c>
      <c r="P17" s="53">
        <f t="shared" si="0"/>
        <v>435</v>
      </c>
    </row>
    <row r="18" spans="4:16" ht="12.75">
      <c r="D18" s="57"/>
      <c r="F18" s="64">
        <v>12.8</v>
      </c>
      <c r="O18" s="66">
        <f>SUM(O14:O17)</f>
        <v>261.4</v>
      </c>
      <c r="P18" s="53">
        <f t="shared" si="0"/>
        <v>435</v>
      </c>
    </row>
    <row r="19" spans="1:17" s="47" customFormat="1" ht="15" customHeight="1">
      <c r="A19" s="39">
        <v>2</v>
      </c>
      <c r="B19" s="40">
        <f>'[1]СТАРТ+'!B94</f>
        <v>9</v>
      </c>
      <c r="C19" s="41" t="str">
        <f>'[1]СТАРТ+'!C94</f>
        <v>ЛЕБЕДЕВ МАКСИМ</v>
      </c>
      <c r="D19" s="42"/>
      <c r="E19" s="42"/>
      <c r="F19" s="43"/>
      <c r="G19" s="41"/>
      <c r="H19" s="41">
        <f>'[1]СТАРТ+'!I94</f>
        <v>1999</v>
      </c>
      <c r="I19" s="41" t="str">
        <f>'[1]СТАРТ+'!J94</f>
        <v>МС</v>
      </c>
      <c r="J19" s="41" t="str">
        <f>'[1]СТАРТ+'!K94</f>
        <v>СПБ-1, ЭКРАН ИЖОРЕЦ</v>
      </c>
      <c r="K19" s="44"/>
      <c r="L19" s="41"/>
      <c r="M19" s="41"/>
      <c r="N19" s="41"/>
      <c r="O19" s="39"/>
      <c r="P19" s="45">
        <f>SUM(O24:O28)</f>
        <v>403.49999999999994</v>
      </c>
      <c r="Q19" s="46" t="str">
        <f>'[1]СТАРТ+'!O94</f>
        <v>ПАТРУШЕВ В.Л., КОСТЫЛЕВА Л.Н.,ЯРИКОВА Т.В.</v>
      </c>
    </row>
    <row r="20" spans="1:17" s="47" customFormat="1" ht="13.5" customHeight="1">
      <c r="A20" s="39"/>
      <c r="B20" s="40"/>
      <c r="C20" s="48"/>
      <c r="D20" s="39" t="str">
        <f>'[1]СТАРТ+'!C95</f>
        <v>612В</v>
      </c>
      <c r="E20" s="40">
        <f>'[1]СТАРТ+'!D95</f>
        <v>10</v>
      </c>
      <c r="F20" s="49">
        <v>1.9</v>
      </c>
      <c r="G20" s="50">
        <v>7</v>
      </c>
      <c r="H20" s="50">
        <v>7.5</v>
      </c>
      <c r="I20" s="50">
        <v>7</v>
      </c>
      <c r="J20" s="50">
        <v>7.5</v>
      </c>
      <c r="K20" s="50">
        <v>7</v>
      </c>
      <c r="L20" s="50">
        <v>7</v>
      </c>
      <c r="M20" s="50">
        <v>7.5</v>
      </c>
      <c r="N20" s="51">
        <f>(SUM(G20:M20)-LARGE(G20:M20,1)-LARGE(G20:M20,2)-SMALL(G20:M20,1)-SMALL(G20:M20,2))</f>
        <v>21.5</v>
      </c>
      <c r="O20" s="52">
        <f>(SUM(G20:M20)-LARGE(G20:M20,1)-LARGE(G20:M20,2)-SMALL(G20:M20,1)-SMALL(G20:M20,2))*F20</f>
        <v>40.85</v>
      </c>
      <c r="P20" s="53">
        <f aca="true" t="shared" si="1" ref="P20:P29">P19</f>
        <v>403.49999999999994</v>
      </c>
      <c r="Q20" s="46"/>
    </row>
    <row r="21" spans="1:17" s="47" customFormat="1" ht="13.5" customHeight="1">
      <c r="A21" s="39"/>
      <c r="B21" s="40"/>
      <c r="C21" s="48"/>
      <c r="D21" s="39" t="str">
        <f>'[1]СТАРТ+'!F95</f>
        <v>403В</v>
      </c>
      <c r="E21" s="40">
        <f>'[1]СТАРТ+'!G95</f>
        <v>10</v>
      </c>
      <c r="F21" s="49">
        <v>2</v>
      </c>
      <c r="G21" s="50">
        <v>7.5</v>
      </c>
      <c r="H21" s="50">
        <v>7</v>
      </c>
      <c r="I21" s="50">
        <v>7</v>
      </c>
      <c r="J21" s="50">
        <v>7</v>
      </c>
      <c r="K21" s="50">
        <v>7</v>
      </c>
      <c r="L21" s="50">
        <v>7.5</v>
      </c>
      <c r="M21" s="50">
        <v>7.5</v>
      </c>
      <c r="N21" s="51">
        <f>(SUM(G21:M21)-LARGE(G21:M21,1)-LARGE(G21:M21,2)-SMALL(G21:M21,1)-SMALL(G21:M21,2))</f>
        <v>21.5</v>
      </c>
      <c r="O21" s="52">
        <f>(SUM(G21:M21)-LARGE(G21:M21,1)-LARGE(G21:M21,2)-SMALL(G21:M21,1)-SMALL(G21:M21,2))*F21</f>
        <v>43</v>
      </c>
      <c r="P21" s="53">
        <f t="shared" si="1"/>
        <v>403.49999999999994</v>
      </c>
      <c r="Q21" s="46"/>
    </row>
    <row r="22" spans="3:17" ht="13.5" customHeight="1" outlineLevel="1">
      <c r="C22" s="55"/>
      <c r="D22" s="39" t="str">
        <f>'[1]СТАРТ+'!I95</f>
        <v>301В</v>
      </c>
      <c r="E22" s="40">
        <f>'[1]СТАРТ+'!J95</f>
        <v>10</v>
      </c>
      <c r="F22" s="49">
        <v>1.9</v>
      </c>
      <c r="G22" s="50">
        <v>6.5</v>
      </c>
      <c r="H22" s="50">
        <v>6.5</v>
      </c>
      <c r="I22" s="50">
        <v>7</v>
      </c>
      <c r="J22" s="50">
        <v>6.5</v>
      </c>
      <c r="K22" s="50">
        <v>6.5</v>
      </c>
      <c r="L22" s="50">
        <v>6.5</v>
      </c>
      <c r="M22" s="50">
        <v>6.5</v>
      </c>
      <c r="N22" s="51">
        <f>(SUM(G22:M22)-LARGE(G22:M22,1)-LARGE(G22:M22,2)-SMALL(G22:M22,1)-SMALL(G22:M22,2))</f>
        <v>19.5</v>
      </c>
      <c r="O22" s="52">
        <f>(SUM(G22:M22)-LARGE(G22:M22,1)-LARGE(G22:M22,2)-SMALL(G22:M22,1)-SMALL(G22:M22,2))*F22</f>
        <v>37.05</v>
      </c>
      <c r="P22" s="53">
        <f t="shared" si="1"/>
        <v>403.49999999999994</v>
      </c>
      <c r="Q22" s="56"/>
    </row>
    <row r="23" spans="3:17" ht="13.5" customHeight="1" outlineLevel="1">
      <c r="C23" s="55"/>
      <c r="D23" s="39" t="str">
        <f>'[1]СТАРТ+'!L95</f>
        <v>201В</v>
      </c>
      <c r="E23" s="40">
        <f>'[1]СТАРТ+'!M95</f>
        <v>10</v>
      </c>
      <c r="F23" s="49">
        <v>1.8</v>
      </c>
      <c r="G23" s="50">
        <v>7</v>
      </c>
      <c r="H23" s="50">
        <v>6.5</v>
      </c>
      <c r="I23" s="50">
        <v>6.5</v>
      </c>
      <c r="J23" s="50">
        <v>6.5</v>
      </c>
      <c r="K23" s="50">
        <v>6.5</v>
      </c>
      <c r="L23" s="50">
        <v>6.5</v>
      </c>
      <c r="M23" s="50">
        <v>7</v>
      </c>
      <c r="N23" s="51">
        <f>(SUM(G23:M23)-LARGE(G23:M23,1)-LARGE(G23:M23,2)-SMALL(G23:M23,1)-SMALL(G23:M23,2))</f>
        <v>19.5</v>
      </c>
      <c r="O23" s="52">
        <f>(SUM(G23:M23)-LARGE(G23:M23,1)-LARGE(G23:M23,2)-SMALL(G23:M23,1)-SMALL(G23:M23,2))*F23</f>
        <v>35.1</v>
      </c>
      <c r="P23" s="53">
        <f t="shared" si="1"/>
        <v>403.49999999999994</v>
      </c>
      <c r="Q23" s="56"/>
    </row>
    <row r="24" spans="3:17" ht="13.5" customHeight="1" outlineLevel="1">
      <c r="C24" s="55"/>
      <c r="D24" s="57"/>
      <c r="E24" s="58"/>
      <c r="F24" s="59">
        <v>7.6</v>
      </c>
      <c r="G24" s="50"/>
      <c r="H24" s="50"/>
      <c r="I24" s="50"/>
      <c r="J24" s="50"/>
      <c r="K24" s="50"/>
      <c r="L24" s="50"/>
      <c r="M24" s="50"/>
      <c r="N24" s="51"/>
      <c r="O24" s="60">
        <f>SUM(O20:O23)</f>
        <v>156</v>
      </c>
      <c r="P24" s="53">
        <f t="shared" si="1"/>
        <v>403.49999999999994</v>
      </c>
      <c r="Q24" s="56"/>
    </row>
    <row r="25" spans="3:17" ht="13.5" customHeight="1" outlineLevel="1">
      <c r="C25" s="55"/>
      <c r="D25" s="39" t="str">
        <f>'[1]СТАРТ+'!C96</f>
        <v>107В</v>
      </c>
      <c r="E25" s="40">
        <f>'[1]СТАРТ+'!D96</f>
        <v>10</v>
      </c>
      <c r="F25" s="49">
        <v>3</v>
      </c>
      <c r="G25" s="50">
        <v>6.5</v>
      </c>
      <c r="H25" s="50">
        <v>7</v>
      </c>
      <c r="I25" s="50">
        <v>7</v>
      </c>
      <c r="J25" s="50">
        <v>7</v>
      </c>
      <c r="K25" s="50">
        <v>7</v>
      </c>
      <c r="L25" s="50">
        <v>7</v>
      </c>
      <c r="M25" s="50">
        <v>7</v>
      </c>
      <c r="N25" s="51">
        <f>(SUM(G25:M25)-LARGE(G25:M25,1)-LARGE(G25:M25,2)-SMALL(G25:M25,1)-SMALL(G25:M25,2))</f>
        <v>21</v>
      </c>
      <c r="O25" s="52">
        <f>(SUM(G25:M25)-LARGE(G25:M25,1)-LARGE(G25:M25,2)-SMALL(G25:M25,1)-SMALL(G25:M25,2))*F25</f>
        <v>63</v>
      </c>
      <c r="P25" s="53">
        <f t="shared" si="1"/>
        <v>403.49999999999994</v>
      </c>
      <c r="Q25" s="56"/>
    </row>
    <row r="26" spans="3:17" ht="13.5" customHeight="1" outlineLevel="1">
      <c r="C26" s="55"/>
      <c r="D26" s="39" t="str">
        <f>'[1]СТАРТ+'!F96</f>
        <v>207С</v>
      </c>
      <c r="E26" s="40">
        <f>'[1]СТАРТ+'!G96</f>
        <v>10</v>
      </c>
      <c r="F26" s="49">
        <v>3.3</v>
      </c>
      <c r="G26" s="50">
        <v>6</v>
      </c>
      <c r="H26" s="50">
        <v>6</v>
      </c>
      <c r="I26" s="50">
        <v>6</v>
      </c>
      <c r="J26" s="50">
        <v>6</v>
      </c>
      <c r="K26" s="50">
        <v>6</v>
      </c>
      <c r="L26" s="50">
        <v>6.5</v>
      </c>
      <c r="M26" s="50">
        <v>6.5</v>
      </c>
      <c r="N26" s="51">
        <f>(SUM(G26:M26)-LARGE(G26:M26,1)-LARGE(G26:M26,2)-SMALL(G26:M26,1)-SMALL(G26:M26,2))</f>
        <v>18</v>
      </c>
      <c r="O26" s="52">
        <f>(SUM(G26:M26)-LARGE(G26:M26,1)-LARGE(G26:M26,2)-SMALL(G26:M26,1)-SMALL(G26:M26,2))*F26</f>
        <v>59.4</v>
      </c>
      <c r="P26" s="53">
        <f t="shared" si="1"/>
        <v>403.49999999999994</v>
      </c>
      <c r="Q26" s="56"/>
    </row>
    <row r="27" spans="3:17" ht="13.5" customHeight="1" outlineLevel="1">
      <c r="C27" s="61"/>
      <c r="D27" s="39" t="str">
        <f>'[1]СТАРТ+'!I96</f>
        <v>407С</v>
      </c>
      <c r="E27" s="40">
        <f>'[1]СТАРТ+'!J96</f>
        <v>10</v>
      </c>
      <c r="F27" s="49">
        <v>3.2</v>
      </c>
      <c r="G27" s="50">
        <v>6.5</v>
      </c>
      <c r="H27" s="50">
        <v>6</v>
      </c>
      <c r="I27" s="50">
        <v>6.5</v>
      </c>
      <c r="J27" s="50">
        <v>6.5</v>
      </c>
      <c r="K27" s="50">
        <v>6.5</v>
      </c>
      <c r="L27" s="50">
        <v>6.5</v>
      </c>
      <c r="M27" s="50">
        <v>6.5</v>
      </c>
      <c r="N27" s="51">
        <f>(SUM(G27:M27)-LARGE(G27:M27,1)-LARGE(G27:M27,2)-SMALL(G27:M27,1)-SMALL(G27:M27,2))</f>
        <v>19.5</v>
      </c>
      <c r="O27" s="52">
        <f>(SUM(G27:M27)-LARGE(G27:M27,1)-LARGE(G27:M27,2)-SMALL(G27:M27,1)-SMALL(G27:M27,2))*F27</f>
        <v>62.400000000000006</v>
      </c>
      <c r="P27" s="53">
        <f t="shared" si="1"/>
        <v>403.49999999999994</v>
      </c>
      <c r="Q27" s="56"/>
    </row>
    <row r="28" spans="4:16" ht="12.75">
      <c r="D28" s="39" t="str">
        <f>'[1]СТАРТ+'!L96</f>
        <v>626С</v>
      </c>
      <c r="E28" s="40">
        <f>'[1]СТАРТ+'!M96</f>
        <v>10</v>
      </c>
      <c r="F28" s="49">
        <v>3.3</v>
      </c>
      <c r="G28" s="50">
        <v>6</v>
      </c>
      <c r="H28" s="50">
        <v>6</v>
      </c>
      <c r="I28" s="50">
        <v>7</v>
      </c>
      <c r="J28" s="50">
        <v>6.5</v>
      </c>
      <c r="K28" s="50">
        <v>6.5</v>
      </c>
      <c r="L28" s="50">
        <v>6.5</v>
      </c>
      <c r="M28" s="50">
        <v>6</v>
      </c>
      <c r="N28" s="51">
        <f>(SUM(G28:M28)-LARGE(G28:M28,1)-LARGE(G28:M28,2)-SMALL(G28:M28,1)-SMALL(G28:M28,2))</f>
        <v>19</v>
      </c>
      <c r="O28" s="52">
        <f>(SUM(G28:M28)-LARGE(G28:M28,1)-LARGE(G28:M28,2)-SMALL(G28:M28,1)-SMALL(G28:M28,2))*F28</f>
        <v>62.699999999999996</v>
      </c>
      <c r="P28" s="53">
        <f t="shared" si="1"/>
        <v>403.49999999999994</v>
      </c>
    </row>
    <row r="29" spans="4:16" ht="12.75">
      <c r="D29" s="57"/>
      <c r="F29" s="64">
        <v>12.8</v>
      </c>
      <c r="O29" s="66">
        <f>SUM(O25:O28)</f>
        <v>247.5</v>
      </c>
      <c r="P29" s="53">
        <f t="shared" si="1"/>
        <v>403.49999999999994</v>
      </c>
    </row>
    <row r="30" spans="1:17" s="47" customFormat="1" ht="15" customHeight="1">
      <c r="A30" s="39">
        <v>3</v>
      </c>
      <c r="B30" s="40">
        <f>'[1]СТАРТ+'!B39</f>
        <v>4</v>
      </c>
      <c r="C30" s="41" t="str">
        <f>'[1]СТАРТ+'!C39</f>
        <v>СМИРНОВ ИЛЬЯ</v>
      </c>
      <c r="D30" s="42"/>
      <c r="E30" s="42"/>
      <c r="F30" s="43"/>
      <c r="G30" s="41"/>
      <c r="H30" s="41">
        <f>'[1]СТАРТ+'!I39</f>
        <v>2000</v>
      </c>
      <c r="I30" s="41" t="str">
        <f>'[1]СТАРТ+'!J39</f>
        <v>КМС</v>
      </c>
      <c r="J30" s="41" t="str">
        <f>'[1]СТАРТ+'!K39</f>
        <v>МО ЭЛЕКТРОСТАЛЬ СДЮСШОР</v>
      </c>
      <c r="K30" s="44"/>
      <c r="L30" s="41"/>
      <c r="M30" s="41"/>
      <c r="N30" s="41"/>
      <c r="O30" s="39"/>
      <c r="P30" s="45">
        <f>SUM(O35:O39)</f>
        <v>379.2</v>
      </c>
      <c r="Q30" s="46" t="str">
        <f>'[1]СТАРТ+'!O39</f>
        <v>СОКОЛОВА Н.Ю.</v>
      </c>
    </row>
    <row r="31" spans="1:17" s="47" customFormat="1" ht="13.5" customHeight="1">
      <c r="A31" s="39"/>
      <c r="B31" s="40"/>
      <c r="C31" s="48"/>
      <c r="D31" s="39" t="str">
        <f>'[1]СТАРТ+'!C40</f>
        <v>403В</v>
      </c>
      <c r="E31" s="40">
        <f>'[1]СТАРТ+'!D40</f>
        <v>10</v>
      </c>
      <c r="F31" s="49">
        <v>2</v>
      </c>
      <c r="G31" s="50">
        <v>8</v>
      </c>
      <c r="H31" s="50">
        <v>8</v>
      </c>
      <c r="I31" s="50">
        <v>8</v>
      </c>
      <c r="J31" s="50">
        <v>8</v>
      </c>
      <c r="K31" s="50">
        <v>8</v>
      </c>
      <c r="L31" s="50">
        <v>8</v>
      </c>
      <c r="M31" s="50">
        <v>7.5</v>
      </c>
      <c r="N31" s="51">
        <f>(SUM(G31:M31)-LARGE(G31:M31,1)-LARGE(G31:M31,2)-SMALL(G31:M31,1)-SMALL(G31:M31,2))</f>
        <v>24</v>
      </c>
      <c r="O31" s="52">
        <f>(SUM(G31:M31)-LARGE(G31:M31,1)-LARGE(G31:M31,2)-SMALL(G31:M31,1)-SMALL(G31:M31,2))*F31</f>
        <v>48</v>
      </c>
      <c r="P31" s="53">
        <f aca="true" t="shared" si="2" ref="P31:P40">P30</f>
        <v>379.2</v>
      </c>
      <c r="Q31" s="46"/>
    </row>
    <row r="32" spans="1:17" s="47" customFormat="1" ht="13.5" customHeight="1">
      <c r="A32" s="39"/>
      <c r="B32" s="40"/>
      <c r="C32" s="48"/>
      <c r="D32" s="39" t="str">
        <f>'[1]СТАРТ+'!F40</f>
        <v>201В</v>
      </c>
      <c r="E32" s="40">
        <f>'[1]СТАРТ+'!G40</f>
        <v>10</v>
      </c>
      <c r="F32" s="49">
        <v>1.8</v>
      </c>
      <c r="G32" s="50">
        <v>8</v>
      </c>
      <c r="H32" s="50">
        <v>7</v>
      </c>
      <c r="I32" s="50">
        <v>7.5</v>
      </c>
      <c r="J32" s="50">
        <v>7.5</v>
      </c>
      <c r="K32" s="50">
        <v>7</v>
      </c>
      <c r="L32" s="50">
        <v>7.5</v>
      </c>
      <c r="M32" s="50">
        <v>7.5</v>
      </c>
      <c r="N32" s="51">
        <f>(SUM(G32:M32)-LARGE(G32:M32,1)-LARGE(G32:M32,2)-SMALL(G32:M32,1)-SMALL(G32:M32,2))</f>
        <v>22.5</v>
      </c>
      <c r="O32" s="52">
        <f>(SUM(G32:M32)-LARGE(G32:M32,1)-LARGE(G32:M32,2)-SMALL(G32:M32,1)-SMALL(G32:M32,2))*F32</f>
        <v>40.5</v>
      </c>
      <c r="P32" s="53">
        <f t="shared" si="2"/>
        <v>379.2</v>
      </c>
      <c r="Q32" s="46"/>
    </row>
    <row r="33" spans="3:17" ht="13.5" customHeight="1" outlineLevel="1">
      <c r="C33" s="55"/>
      <c r="D33" s="39" t="str">
        <f>'[1]СТАРТ+'!I40</f>
        <v>301В</v>
      </c>
      <c r="E33" s="40">
        <f>'[1]СТАРТ+'!J40</f>
        <v>10</v>
      </c>
      <c r="F33" s="49">
        <v>1.9</v>
      </c>
      <c r="G33" s="50">
        <v>6.5</v>
      </c>
      <c r="H33" s="50">
        <v>7.5</v>
      </c>
      <c r="I33" s="50">
        <v>7.5</v>
      </c>
      <c r="J33" s="50">
        <v>7.5</v>
      </c>
      <c r="K33" s="50">
        <v>7.5</v>
      </c>
      <c r="L33" s="50">
        <v>7.5</v>
      </c>
      <c r="M33" s="50">
        <v>7.5</v>
      </c>
      <c r="N33" s="51">
        <f>(SUM(G33:M33)-LARGE(G33:M33,1)-LARGE(G33:M33,2)-SMALL(G33:M33,1)-SMALL(G33:M33,2))</f>
        <v>22.5</v>
      </c>
      <c r="O33" s="52">
        <f>(SUM(G33:M33)-LARGE(G33:M33,1)-LARGE(G33:M33,2)-SMALL(G33:M33,1)-SMALL(G33:M33,2))*F33</f>
        <v>42.75</v>
      </c>
      <c r="P33" s="53">
        <f t="shared" si="2"/>
        <v>379.2</v>
      </c>
      <c r="Q33" s="56"/>
    </row>
    <row r="34" spans="3:17" ht="13.5" customHeight="1" outlineLevel="1">
      <c r="C34" s="55"/>
      <c r="D34" s="39" t="str">
        <f>'[1]СТАРТ+'!L40</f>
        <v>612В</v>
      </c>
      <c r="E34" s="40">
        <f>'[1]СТАРТ+'!M40</f>
        <v>10</v>
      </c>
      <c r="F34" s="49">
        <v>1.9</v>
      </c>
      <c r="G34" s="50">
        <v>6.5</v>
      </c>
      <c r="H34" s="50">
        <v>6</v>
      </c>
      <c r="I34" s="50">
        <v>7</v>
      </c>
      <c r="J34" s="50">
        <v>7</v>
      </c>
      <c r="K34" s="50">
        <v>6</v>
      </c>
      <c r="L34" s="50">
        <v>5.5</v>
      </c>
      <c r="M34" s="50">
        <v>5.5</v>
      </c>
      <c r="N34" s="51">
        <f>(SUM(G34:M34)-LARGE(G34:M34,1)-LARGE(G34:M34,2)-SMALL(G34:M34,1)-SMALL(G34:M34,2))</f>
        <v>18.5</v>
      </c>
      <c r="O34" s="52">
        <f>(SUM(G34:M34)-LARGE(G34:M34,1)-LARGE(G34:M34,2)-SMALL(G34:M34,1)-SMALL(G34:M34,2))*F34</f>
        <v>35.15</v>
      </c>
      <c r="P34" s="53">
        <f t="shared" si="2"/>
        <v>379.2</v>
      </c>
      <c r="Q34" s="56"/>
    </row>
    <row r="35" spans="3:17" ht="13.5" customHeight="1" outlineLevel="1">
      <c r="C35" s="55"/>
      <c r="D35" s="57"/>
      <c r="E35" s="58"/>
      <c r="F35" s="59">
        <v>7.6</v>
      </c>
      <c r="G35" s="50"/>
      <c r="H35" s="50"/>
      <c r="I35" s="50"/>
      <c r="J35" s="50"/>
      <c r="K35" s="50"/>
      <c r="L35" s="50"/>
      <c r="M35" s="50"/>
      <c r="N35" s="51"/>
      <c r="O35" s="60">
        <f>SUM(O31:O34)</f>
        <v>166.4</v>
      </c>
      <c r="P35" s="53">
        <f t="shared" si="2"/>
        <v>379.2</v>
      </c>
      <c r="Q35" s="56"/>
    </row>
    <row r="36" spans="3:17" ht="13.5" customHeight="1" outlineLevel="1">
      <c r="C36" s="55"/>
      <c r="D36" s="39" t="str">
        <f>'[1]СТАРТ+'!C41</f>
        <v>105В</v>
      </c>
      <c r="E36" s="40">
        <f>'[1]СТАРТ+'!D41</f>
        <v>5</v>
      </c>
      <c r="F36" s="49">
        <v>2.6</v>
      </c>
      <c r="G36" s="50">
        <v>4</v>
      </c>
      <c r="H36" s="50">
        <v>4.5</v>
      </c>
      <c r="I36" s="50">
        <v>5</v>
      </c>
      <c r="J36" s="50">
        <v>5</v>
      </c>
      <c r="K36" s="50">
        <v>4.5</v>
      </c>
      <c r="L36" s="50">
        <v>4.5</v>
      </c>
      <c r="M36" s="50">
        <v>5</v>
      </c>
      <c r="N36" s="51">
        <f>(SUM(G36:M36)-LARGE(G36:M36,1)-LARGE(G36:M36,2)-SMALL(G36:M36,1)-SMALL(G36:M36,2))</f>
        <v>14</v>
      </c>
      <c r="O36" s="52">
        <f>(SUM(G36:M36)-LARGE(G36:M36,1)-LARGE(G36:M36,2)-SMALL(G36:M36,1)-SMALL(G36:M36,2))*F36</f>
        <v>36.4</v>
      </c>
      <c r="P36" s="53">
        <f t="shared" si="2"/>
        <v>379.2</v>
      </c>
      <c r="Q36" s="56"/>
    </row>
    <row r="37" spans="3:17" ht="13.5" customHeight="1" outlineLevel="1">
      <c r="C37" s="55"/>
      <c r="D37" s="39" t="str">
        <f>'[1]СТАРТ+'!F41</f>
        <v>405С</v>
      </c>
      <c r="E37" s="40">
        <f>'[1]СТАРТ+'!G41</f>
        <v>7</v>
      </c>
      <c r="F37" s="49">
        <v>2.7</v>
      </c>
      <c r="G37" s="50">
        <v>6.5</v>
      </c>
      <c r="H37" s="50">
        <v>7</v>
      </c>
      <c r="I37" s="50">
        <v>7</v>
      </c>
      <c r="J37" s="50">
        <v>7</v>
      </c>
      <c r="K37" s="50">
        <v>7</v>
      </c>
      <c r="L37" s="50">
        <v>6.5</v>
      </c>
      <c r="M37" s="50">
        <v>7.5</v>
      </c>
      <c r="N37" s="51">
        <f>(SUM(G37:M37)-LARGE(G37:M37,1)-LARGE(G37:M37,2)-SMALL(G37:M37,1)-SMALL(G37:M37,2))</f>
        <v>21</v>
      </c>
      <c r="O37" s="52">
        <f>(SUM(G37:M37)-LARGE(G37:M37,1)-LARGE(G37:M37,2)-SMALL(G37:M37,1)-SMALL(G37:M37,2))*F37</f>
        <v>56.7</v>
      </c>
      <c r="P37" s="53">
        <f t="shared" si="2"/>
        <v>379.2</v>
      </c>
      <c r="Q37" s="56"/>
    </row>
    <row r="38" spans="3:17" ht="13.5" customHeight="1" outlineLevel="1">
      <c r="C38" s="61"/>
      <c r="D38" s="39" t="str">
        <f>'[1]СТАРТ+'!I41</f>
        <v>205С</v>
      </c>
      <c r="E38" s="40">
        <f>'[1]СТАРТ+'!J41</f>
        <v>5</v>
      </c>
      <c r="F38" s="49">
        <v>3</v>
      </c>
      <c r="G38" s="50">
        <v>7</v>
      </c>
      <c r="H38" s="50">
        <v>7</v>
      </c>
      <c r="I38" s="50">
        <v>7.5</v>
      </c>
      <c r="J38" s="50">
        <v>7.5</v>
      </c>
      <c r="K38" s="50">
        <v>7.5</v>
      </c>
      <c r="L38" s="50">
        <v>8</v>
      </c>
      <c r="M38" s="50">
        <v>8</v>
      </c>
      <c r="N38" s="51">
        <f>(SUM(G38:M38)-LARGE(G38:M38,1)-LARGE(G38:M38,2)-SMALL(G38:M38,1)-SMALL(G38:M38,2))</f>
        <v>22.5</v>
      </c>
      <c r="O38" s="52">
        <f>(SUM(G38:M38)-LARGE(G38:M38,1)-LARGE(G38:M38,2)-SMALL(G38:M38,1)-SMALL(G38:M38,2))*F38</f>
        <v>67.5</v>
      </c>
      <c r="P38" s="53">
        <f t="shared" si="2"/>
        <v>379.2</v>
      </c>
      <c r="Q38" s="56"/>
    </row>
    <row r="39" spans="4:16" ht="12.75">
      <c r="D39" s="39" t="str">
        <f>'[1]СТАРТ+'!L41</f>
        <v>305С</v>
      </c>
      <c r="E39" s="40">
        <f>'[1]СТАРТ+'!M41</f>
        <v>7</v>
      </c>
      <c r="F39" s="49">
        <v>2.9</v>
      </c>
      <c r="G39" s="50">
        <v>6</v>
      </c>
      <c r="H39" s="50">
        <v>5.5</v>
      </c>
      <c r="I39" s="50">
        <v>6</v>
      </c>
      <c r="J39" s="50">
        <v>6</v>
      </c>
      <c r="K39" s="50">
        <v>6</v>
      </c>
      <c r="L39" s="50">
        <v>5.5</v>
      </c>
      <c r="M39" s="50">
        <v>6.5</v>
      </c>
      <c r="N39" s="51">
        <f>(SUM(G39:M39)-LARGE(G39:M39,1)-LARGE(G39:M39,2)-SMALL(G39:M39,1)-SMALL(G39:M39,2))</f>
        <v>18</v>
      </c>
      <c r="O39" s="52">
        <f>(SUM(G39:M39)-LARGE(G39:M39,1)-LARGE(G39:M39,2)-SMALL(G39:M39,1)-SMALL(G39:M39,2))*F39</f>
        <v>52.199999999999996</v>
      </c>
      <c r="P39" s="53">
        <f t="shared" si="2"/>
        <v>379.2</v>
      </c>
    </row>
    <row r="40" spans="4:16" ht="12.75">
      <c r="D40" s="57"/>
      <c r="F40" s="64">
        <v>11.2</v>
      </c>
      <c r="O40" s="66">
        <f>SUM(O36:O39)</f>
        <v>212.79999999999998</v>
      </c>
      <c r="P40" s="53">
        <f t="shared" si="2"/>
        <v>379.2</v>
      </c>
    </row>
    <row r="41" spans="1:17" s="47" customFormat="1" ht="15" customHeight="1">
      <c r="A41" s="39">
        <v>4</v>
      </c>
      <c r="B41" s="40">
        <f>'[1]СТАРТ+'!B28</f>
        <v>3</v>
      </c>
      <c r="C41" s="41" t="str">
        <f>'[1]СТАРТ+'!C28</f>
        <v>ЛЕБЕДЕВ АЛЕКСАНДР</v>
      </c>
      <c r="D41" s="42"/>
      <c r="E41" s="42"/>
      <c r="F41" s="43"/>
      <c r="G41" s="41"/>
      <c r="H41" s="41">
        <f>'[1]СТАРТ+'!I28</f>
        <v>2000</v>
      </c>
      <c r="I41" s="41" t="str">
        <f>'[1]СТАРТ+'!J28</f>
        <v>КМС</v>
      </c>
      <c r="J41" s="41" t="str">
        <f>'[1]СТАРТ+'!K28</f>
        <v>СПБ-1, НЕВСКАЯ ВОЛНА</v>
      </c>
      <c r="K41" s="44"/>
      <c r="L41" s="41"/>
      <c r="M41" s="41"/>
      <c r="N41" s="41"/>
      <c r="O41" s="39"/>
      <c r="P41" s="45">
        <f>SUM(O46:O50)</f>
        <v>369.3</v>
      </c>
      <c r="Q41" s="46" t="str">
        <f>'[1]СТАРТ+'!O28</f>
        <v>ЕГОРОВ Ю.Н.</v>
      </c>
    </row>
    <row r="42" spans="1:17" s="47" customFormat="1" ht="13.5" customHeight="1">
      <c r="A42" s="39"/>
      <c r="B42" s="40"/>
      <c r="C42" s="48"/>
      <c r="D42" s="39" t="str">
        <f>'[1]СТАРТ+'!C29</f>
        <v>103В</v>
      </c>
      <c r="E42" s="40">
        <f>'[1]СТАРТ+'!D29</f>
        <v>7</v>
      </c>
      <c r="F42" s="49">
        <v>1.6</v>
      </c>
      <c r="G42" s="50">
        <v>7</v>
      </c>
      <c r="H42" s="50">
        <v>7.5</v>
      </c>
      <c r="I42" s="50">
        <v>7</v>
      </c>
      <c r="J42" s="50">
        <v>7</v>
      </c>
      <c r="K42" s="50">
        <v>7</v>
      </c>
      <c r="L42" s="50">
        <v>7</v>
      </c>
      <c r="M42" s="50">
        <v>7</v>
      </c>
      <c r="N42" s="51">
        <f>(SUM(G42:M42)-LARGE(G42:M42,1)-LARGE(G42:M42,2)-SMALL(G42:M42,1)-SMALL(G42:M42,2))</f>
        <v>21</v>
      </c>
      <c r="O42" s="52">
        <f>(SUM(G42:M42)-LARGE(G42:M42,1)-LARGE(G42:M42,2)-SMALL(G42:M42,1)-SMALL(G42:M42,2))*F42</f>
        <v>33.6</v>
      </c>
      <c r="P42" s="53">
        <f aca="true" t="shared" si="3" ref="P42:P51">P41</f>
        <v>369.3</v>
      </c>
      <c r="Q42" s="46"/>
    </row>
    <row r="43" spans="1:17" s="47" customFormat="1" ht="13.5" customHeight="1">
      <c r="A43" s="39"/>
      <c r="B43" s="40"/>
      <c r="C43" s="48"/>
      <c r="D43" s="39" t="str">
        <f>'[1]СТАРТ+'!F29</f>
        <v>403В</v>
      </c>
      <c r="E43" s="40">
        <f>'[1]СТАРТ+'!G29</f>
        <v>7</v>
      </c>
      <c r="F43" s="49">
        <v>2.1</v>
      </c>
      <c r="G43" s="50">
        <v>7</v>
      </c>
      <c r="H43" s="50">
        <v>7</v>
      </c>
      <c r="I43" s="50">
        <v>7</v>
      </c>
      <c r="J43" s="50">
        <v>7</v>
      </c>
      <c r="K43" s="50">
        <v>7</v>
      </c>
      <c r="L43" s="50">
        <v>7.5</v>
      </c>
      <c r="M43" s="50">
        <v>7</v>
      </c>
      <c r="N43" s="51">
        <f>(SUM(G43:M43)-LARGE(G43:M43,1)-LARGE(G43:M43,2)-SMALL(G43:M43,1)-SMALL(G43:M43,2))</f>
        <v>21</v>
      </c>
      <c r="O43" s="52">
        <f>(SUM(G43:M43)-LARGE(G43:M43,1)-LARGE(G43:M43,2)-SMALL(G43:M43,1)-SMALL(G43:M43,2))*F43</f>
        <v>44.1</v>
      </c>
      <c r="P43" s="53">
        <f t="shared" si="3"/>
        <v>369.3</v>
      </c>
      <c r="Q43" s="46"/>
    </row>
    <row r="44" spans="3:17" ht="13.5" customHeight="1" outlineLevel="1">
      <c r="C44" s="55"/>
      <c r="D44" s="39" t="str">
        <f>'[1]СТАРТ+'!I29</f>
        <v>201В</v>
      </c>
      <c r="E44" s="40">
        <f>'[1]СТАРТ+'!J29</f>
        <v>7</v>
      </c>
      <c r="F44" s="49">
        <v>1.8</v>
      </c>
      <c r="G44" s="50">
        <v>7.5</v>
      </c>
      <c r="H44" s="50">
        <v>7</v>
      </c>
      <c r="I44" s="50">
        <v>7</v>
      </c>
      <c r="J44" s="50">
        <v>7</v>
      </c>
      <c r="K44" s="50">
        <v>7</v>
      </c>
      <c r="L44" s="50">
        <v>7</v>
      </c>
      <c r="M44" s="50">
        <v>7.5</v>
      </c>
      <c r="N44" s="51">
        <f>(SUM(G44:M44)-LARGE(G44:M44,1)-LARGE(G44:M44,2)-SMALL(G44:M44,1)-SMALL(G44:M44,2))</f>
        <v>21</v>
      </c>
      <c r="O44" s="52">
        <f>(SUM(G44:M44)-LARGE(G44:M44,1)-LARGE(G44:M44,2)-SMALL(G44:M44,1)-SMALL(G44:M44,2))*F44</f>
        <v>37.800000000000004</v>
      </c>
      <c r="P44" s="53">
        <f t="shared" si="3"/>
        <v>369.3</v>
      </c>
      <c r="Q44" s="56"/>
    </row>
    <row r="45" spans="3:17" ht="13.5" customHeight="1" outlineLevel="1">
      <c r="C45" s="55"/>
      <c r="D45" s="39" t="str">
        <f>'[1]СТАРТ+'!L29</f>
        <v>301В</v>
      </c>
      <c r="E45" s="40">
        <f>'[1]СТАРТ+'!M29</f>
        <v>7</v>
      </c>
      <c r="F45" s="49">
        <v>1.9</v>
      </c>
      <c r="G45" s="50">
        <v>7.5</v>
      </c>
      <c r="H45" s="50">
        <v>8</v>
      </c>
      <c r="I45" s="50">
        <v>7.5</v>
      </c>
      <c r="J45" s="50">
        <v>8</v>
      </c>
      <c r="K45" s="50">
        <v>7.5</v>
      </c>
      <c r="L45" s="50">
        <v>7.5</v>
      </c>
      <c r="M45" s="50">
        <v>8</v>
      </c>
      <c r="N45" s="51">
        <f>(SUM(G45:M45)-LARGE(G45:M45,1)-LARGE(G45:M45,2)-SMALL(G45:M45,1)-SMALL(G45:M45,2))</f>
        <v>23</v>
      </c>
      <c r="O45" s="52">
        <f>(SUM(G45:M45)-LARGE(G45:M45,1)-LARGE(G45:M45,2)-SMALL(G45:M45,1)-SMALL(G45:M45,2))*F45</f>
        <v>43.699999999999996</v>
      </c>
      <c r="P45" s="53">
        <f t="shared" si="3"/>
        <v>369.3</v>
      </c>
      <c r="Q45" s="56"/>
    </row>
    <row r="46" spans="3:17" ht="13.5" customHeight="1" outlineLevel="1">
      <c r="C46" s="55"/>
      <c r="D46" s="57"/>
      <c r="E46" s="58"/>
      <c r="F46" s="59">
        <v>7.4</v>
      </c>
      <c r="G46" s="50"/>
      <c r="H46" s="50"/>
      <c r="I46" s="50"/>
      <c r="J46" s="50"/>
      <c r="K46" s="50"/>
      <c r="L46" s="50"/>
      <c r="M46" s="50"/>
      <c r="N46" s="51"/>
      <c r="O46" s="60">
        <f>SUM(O42:O45)</f>
        <v>159.2</v>
      </c>
      <c r="P46" s="53">
        <f t="shared" si="3"/>
        <v>369.3</v>
      </c>
      <c r="Q46" s="56"/>
    </row>
    <row r="47" spans="3:17" ht="13.5" customHeight="1" outlineLevel="1">
      <c r="C47" s="55"/>
      <c r="D47" s="39" t="str">
        <f>'[1]СТАРТ+'!C30</f>
        <v>107В</v>
      </c>
      <c r="E47" s="40">
        <f>'[1]СТАРТ+'!D30</f>
        <v>10</v>
      </c>
      <c r="F47" s="49">
        <v>3</v>
      </c>
      <c r="G47" s="50">
        <v>5.5</v>
      </c>
      <c r="H47" s="50">
        <v>6</v>
      </c>
      <c r="I47" s="50">
        <v>5</v>
      </c>
      <c r="J47" s="50">
        <v>6</v>
      </c>
      <c r="K47" s="50">
        <v>5.5</v>
      </c>
      <c r="L47" s="50">
        <v>6</v>
      </c>
      <c r="M47" s="50">
        <v>6</v>
      </c>
      <c r="N47" s="51">
        <f>(SUM(G47:M47)-LARGE(G47:M47,1)-LARGE(G47:M47,2)-SMALL(G47:M47,1)-SMALL(G47:M47,2))</f>
        <v>17.5</v>
      </c>
      <c r="O47" s="52">
        <f>(SUM(G47:M47)-LARGE(G47:M47,1)-LARGE(G47:M47,2)-SMALL(G47:M47,1)-SMALL(G47:M47,2))*F47</f>
        <v>52.5</v>
      </c>
      <c r="P47" s="53">
        <f t="shared" si="3"/>
        <v>369.3</v>
      </c>
      <c r="Q47" s="56"/>
    </row>
    <row r="48" spans="3:17" ht="13.5" customHeight="1" outlineLevel="1">
      <c r="C48" s="55"/>
      <c r="D48" s="39" t="str">
        <f>'[1]СТАРТ+'!F30</f>
        <v>407С</v>
      </c>
      <c r="E48" s="40">
        <f>'[1]СТАРТ+'!G30</f>
        <v>10</v>
      </c>
      <c r="F48" s="49">
        <v>3.2</v>
      </c>
      <c r="G48" s="50">
        <v>5.5</v>
      </c>
      <c r="H48" s="50">
        <v>6</v>
      </c>
      <c r="I48" s="50">
        <v>5</v>
      </c>
      <c r="J48" s="50">
        <v>5</v>
      </c>
      <c r="K48" s="50">
        <v>5</v>
      </c>
      <c r="L48" s="50">
        <v>5.5</v>
      </c>
      <c r="M48" s="50">
        <v>5</v>
      </c>
      <c r="N48" s="51">
        <f>(SUM(G48:M48)-LARGE(G48:M48,1)-LARGE(G48:M48,2)-SMALL(G48:M48,1)-SMALL(G48:M48,2))</f>
        <v>15.5</v>
      </c>
      <c r="O48" s="52">
        <f>(SUM(G48:M48)-LARGE(G48:M48,1)-LARGE(G48:M48,2)-SMALL(G48:M48,1)-SMALL(G48:M48,2))*F48</f>
        <v>49.6</v>
      </c>
      <c r="P48" s="53">
        <f t="shared" si="3"/>
        <v>369.3</v>
      </c>
      <c r="Q48" s="56"/>
    </row>
    <row r="49" spans="3:17" ht="13.5" customHeight="1" outlineLevel="1">
      <c r="C49" s="61"/>
      <c r="D49" s="39" t="str">
        <f>'[1]СТАРТ+'!I30</f>
        <v>205С</v>
      </c>
      <c r="E49" s="40">
        <f>'[1]СТАРТ+'!J30</f>
        <v>5</v>
      </c>
      <c r="F49" s="49">
        <v>3</v>
      </c>
      <c r="G49" s="50">
        <v>6.5</v>
      </c>
      <c r="H49" s="50">
        <v>7</v>
      </c>
      <c r="I49" s="50">
        <v>6.5</v>
      </c>
      <c r="J49" s="50">
        <v>7</v>
      </c>
      <c r="K49" s="50">
        <v>6.5</v>
      </c>
      <c r="L49" s="50">
        <v>6.5</v>
      </c>
      <c r="M49" s="50">
        <v>7</v>
      </c>
      <c r="N49" s="51">
        <f>(SUM(G49:M49)-LARGE(G49:M49,1)-LARGE(G49:M49,2)-SMALL(G49:M49,1)-SMALL(G49:M49,2))</f>
        <v>20</v>
      </c>
      <c r="O49" s="52">
        <f>(SUM(G49:M49)-LARGE(G49:M49,1)-LARGE(G49:M49,2)-SMALL(G49:M49,1)-SMALL(G49:M49,2))*F49</f>
        <v>60</v>
      </c>
      <c r="P49" s="53">
        <f t="shared" si="3"/>
        <v>369.3</v>
      </c>
      <c r="Q49" s="56"/>
    </row>
    <row r="50" spans="4:16" ht="12.75">
      <c r="D50" s="39" t="str">
        <f>'[1]СТАРТ+'!L30</f>
        <v>5253В</v>
      </c>
      <c r="E50" s="40">
        <f>'[1]СТАРТ+'!M30</f>
        <v>10</v>
      </c>
      <c r="F50" s="49">
        <v>3.2</v>
      </c>
      <c r="G50" s="50">
        <v>5</v>
      </c>
      <c r="H50" s="50">
        <v>5.5</v>
      </c>
      <c r="I50" s="50">
        <v>5.5</v>
      </c>
      <c r="J50" s="50">
        <v>4.5</v>
      </c>
      <c r="K50" s="50">
        <v>5</v>
      </c>
      <c r="L50" s="50">
        <v>5</v>
      </c>
      <c r="M50" s="50">
        <v>4.5</v>
      </c>
      <c r="N50" s="51">
        <f>(SUM(G50:M50)-LARGE(G50:M50,1)-LARGE(G50:M50,2)-SMALL(G50:M50,1)-SMALL(G50:M50,2))</f>
        <v>15</v>
      </c>
      <c r="O50" s="52">
        <f>(SUM(G50:M50)-LARGE(G50:M50,1)-LARGE(G50:M50,2)-SMALL(G50:M50,1)-SMALL(G50:M50,2))*F50</f>
        <v>48</v>
      </c>
      <c r="P50" s="53">
        <f t="shared" si="3"/>
        <v>369.3</v>
      </c>
    </row>
    <row r="51" spans="4:16" ht="12.75">
      <c r="D51" s="57"/>
      <c r="F51" s="64">
        <v>12.4</v>
      </c>
      <c r="O51" s="66">
        <f>SUM(O47:O50)</f>
        <v>210.1</v>
      </c>
      <c r="P51" s="53">
        <f t="shared" si="3"/>
        <v>369.3</v>
      </c>
    </row>
    <row r="52" spans="1:17" s="47" customFormat="1" ht="15" customHeight="1">
      <c r="A52" s="39">
        <v>5</v>
      </c>
      <c r="B52" s="40">
        <f>'[1]СТАРТ+'!B17</f>
        <v>2</v>
      </c>
      <c r="C52" s="41" t="str">
        <f>'[1]СТАРТ+'!C17</f>
        <v>ТЮНЯЕВ ДАНИЛА</v>
      </c>
      <c r="D52" s="42"/>
      <c r="E52" s="42"/>
      <c r="F52" s="43"/>
      <c r="G52" s="41"/>
      <c r="H52" s="41">
        <f>'[1]СТАРТ+'!I17</f>
        <v>1999</v>
      </c>
      <c r="I52" s="41" t="str">
        <f>'[1]СТАРТ+'!J17</f>
        <v>КМС</v>
      </c>
      <c r="J52" s="41" t="str">
        <f>'[1]СТАРТ+'!K17</f>
        <v>САРАТОВ, СДЮСШОР 11</v>
      </c>
      <c r="K52" s="44"/>
      <c r="L52" s="41"/>
      <c r="M52" s="41"/>
      <c r="N52" s="41"/>
      <c r="O52" s="39"/>
      <c r="P52" s="45">
        <f>SUM(O57:O61)</f>
        <v>365.40000000000003</v>
      </c>
      <c r="Q52" s="46" t="str">
        <f>'[1]СТАРТ+'!O17</f>
        <v>СТОЛБОВ А.Н., АБРОСИМОВА Л.В.</v>
      </c>
    </row>
    <row r="53" spans="1:17" s="47" customFormat="1" ht="13.5" customHeight="1">
      <c r="A53" s="39"/>
      <c r="B53" s="40"/>
      <c r="C53" s="48"/>
      <c r="D53" s="39" t="str">
        <f>'[1]СТАРТ+'!C18</f>
        <v>103В</v>
      </c>
      <c r="E53" s="40">
        <f>'[1]СТАРТ+'!D18</f>
        <v>10</v>
      </c>
      <c r="F53" s="49">
        <v>1.6</v>
      </c>
      <c r="G53" s="50">
        <v>6.5</v>
      </c>
      <c r="H53" s="50">
        <v>6</v>
      </c>
      <c r="I53" s="50">
        <v>6</v>
      </c>
      <c r="J53" s="50">
        <v>6</v>
      </c>
      <c r="K53" s="50">
        <v>6.5</v>
      </c>
      <c r="L53" s="50">
        <v>6</v>
      </c>
      <c r="M53" s="50">
        <v>6</v>
      </c>
      <c r="N53" s="51">
        <f>(SUM(G53:M53)-LARGE(G53:M53,1)-LARGE(G53:M53,2)-SMALL(G53:M53,1)-SMALL(G53:M53,2))</f>
        <v>18</v>
      </c>
      <c r="O53" s="52">
        <f>(SUM(G53:M53)-LARGE(G53:M53,1)-LARGE(G53:M53,2)-SMALL(G53:M53,1)-SMALL(G53:M53,2))*F53</f>
        <v>28.8</v>
      </c>
      <c r="P53" s="53">
        <f aca="true" t="shared" si="4" ref="P53:P62">P52</f>
        <v>365.40000000000003</v>
      </c>
      <c r="Q53" s="46"/>
    </row>
    <row r="54" spans="1:17" s="47" customFormat="1" ht="13.5" customHeight="1">
      <c r="A54" s="39"/>
      <c r="B54" s="40"/>
      <c r="C54" s="48"/>
      <c r="D54" s="39" t="str">
        <f>'[1]СТАРТ+'!F18</f>
        <v>403В</v>
      </c>
      <c r="E54" s="40">
        <f>'[1]СТАРТ+'!G18</f>
        <v>10</v>
      </c>
      <c r="F54" s="49">
        <v>2</v>
      </c>
      <c r="G54" s="50">
        <v>7.5</v>
      </c>
      <c r="H54" s="50">
        <v>7</v>
      </c>
      <c r="I54" s="50">
        <v>7.5</v>
      </c>
      <c r="J54" s="50">
        <v>7.5</v>
      </c>
      <c r="K54" s="50">
        <v>7.5</v>
      </c>
      <c r="L54" s="50">
        <v>8</v>
      </c>
      <c r="M54" s="50">
        <v>7</v>
      </c>
      <c r="N54" s="51">
        <f>(SUM(G54:M54)-LARGE(G54:M54,1)-LARGE(G54:M54,2)-SMALL(G54:M54,1)-SMALL(G54:M54,2))</f>
        <v>22.5</v>
      </c>
      <c r="O54" s="52">
        <f>(SUM(G54:M54)-LARGE(G54:M54,1)-LARGE(G54:M54,2)-SMALL(G54:M54,1)-SMALL(G54:M54,2))*F54</f>
        <v>45</v>
      </c>
      <c r="P54" s="53">
        <f t="shared" si="4"/>
        <v>365.40000000000003</v>
      </c>
      <c r="Q54" s="46"/>
    </row>
    <row r="55" spans="3:17" ht="13.5" customHeight="1" outlineLevel="1">
      <c r="C55" s="55"/>
      <c r="D55" s="39" t="str">
        <f>'[1]СТАРТ+'!I18</f>
        <v>301В</v>
      </c>
      <c r="E55" s="40">
        <f>'[1]СТАРТ+'!J18</f>
        <v>10</v>
      </c>
      <c r="F55" s="49">
        <v>1.9</v>
      </c>
      <c r="G55" s="50">
        <v>7</v>
      </c>
      <c r="H55" s="50">
        <v>6.5</v>
      </c>
      <c r="I55" s="50">
        <v>7</v>
      </c>
      <c r="J55" s="50">
        <v>6.5</v>
      </c>
      <c r="K55" s="50">
        <v>7</v>
      </c>
      <c r="L55" s="50">
        <v>7</v>
      </c>
      <c r="M55" s="50">
        <v>7</v>
      </c>
      <c r="N55" s="51">
        <f>(SUM(G55:M55)-LARGE(G55:M55,1)-LARGE(G55:M55,2)-SMALL(G55:M55,1)-SMALL(G55:M55,2))</f>
        <v>21</v>
      </c>
      <c r="O55" s="52">
        <f>(SUM(G55:M55)-LARGE(G55:M55,1)-LARGE(G55:M55,2)-SMALL(G55:M55,1)-SMALL(G55:M55,2))*F55</f>
        <v>39.9</v>
      </c>
      <c r="P55" s="53">
        <f t="shared" si="4"/>
        <v>365.40000000000003</v>
      </c>
      <c r="Q55" s="56"/>
    </row>
    <row r="56" spans="3:17" ht="13.5" customHeight="1" outlineLevel="1">
      <c r="C56" s="55"/>
      <c r="D56" s="39" t="str">
        <f>'[1]СТАРТ+'!L18</f>
        <v>5132Д</v>
      </c>
      <c r="E56" s="40">
        <f>'[1]СТАРТ+'!M18</f>
        <v>10</v>
      </c>
      <c r="F56" s="49">
        <v>2.1</v>
      </c>
      <c r="G56" s="50">
        <v>7</v>
      </c>
      <c r="H56" s="50">
        <v>7.5</v>
      </c>
      <c r="I56" s="50">
        <v>6.5</v>
      </c>
      <c r="J56" s="50">
        <v>7.5</v>
      </c>
      <c r="K56" s="50">
        <v>7.5</v>
      </c>
      <c r="L56" s="50">
        <v>7.5</v>
      </c>
      <c r="M56" s="50">
        <v>7</v>
      </c>
      <c r="N56" s="51">
        <f>(SUM(G56:M56)-LARGE(G56:M56,1)-LARGE(G56:M56,2)-SMALL(G56:M56,1)-SMALL(G56:M56,2))</f>
        <v>22</v>
      </c>
      <c r="O56" s="52">
        <f>(SUM(G56:M56)-LARGE(G56:M56,1)-LARGE(G56:M56,2)-SMALL(G56:M56,1)-SMALL(G56:M56,2))*F56</f>
        <v>46.2</v>
      </c>
      <c r="P56" s="53">
        <f t="shared" si="4"/>
        <v>365.40000000000003</v>
      </c>
      <c r="Q56" s="56"/>
    </row>
    <row r="57" spans="3:17" ht="13.5" customHeight="1" outlineLevel="1">
      <c r="C57" s="55"/>
      <c r="D57" s="57"/>
      <c r="E57" s="58"/>
      <c r="F57" s="59">
        <v>7.6</v>
      </c>
      <c r="G57" s="50"/>
      <c r="H57" s="50"/>
      <c r="I57" s="50"/>
      <c r="J57" s="50"/>
      <c r="K57" s="50"/>
      <c r="L57" s="50"/>
      <c r="M57" s="50"/>
      <c r="N57" s="51"/>
      <c r="O57" s="60">
        <f>SUM(O53:O56)</f>
        <v>159.89999999999998</v>
      </c>
      <c r="P57" s="53">
        <f t="shared" si="4"/>
        <v>365.40000000000003</v>
      </c>
      <c r="Q57" s="56"/>
    </row>
    <row r="58" spans="3:17" ht="13.5" customHeight="1" outlineLevel="1">
      <c r="C58" s="55"/>
      <c r="D58" s="39" t="str">
        <f>'[1]СТАРТ+'!C19</f>
        <v>107В</v>
      </c>
      <c r="E58" s="40">
        <f>'[1]СТАРТ+'!D19</f>
        <v>10</v>
      </c>
      <c r="F58" s="49">
        <v>3</v>
      </c>
      <c r="G58" s="50">
        <v>6.5</v>
      </c>
      <c r="H58" s="50">
        <v>6.5</v>
      </c>
      <c r="I58" s="50">
        <v>7</v>
      </c>
      <c r="J58" s="50">
        <v>7</v>
      </c>
      <c r="K58" s="50">
        <v>6.5</v>
      </c>
      <c r="L58" s="50">
        <v>7</v>
      </c>
      <c r="M58" s="50">
        <v>7</v>
      </c>
      <c r="N58" s="51">
        <f>(SUM(G58:M58)-LARGE(G58:M58,1)-LARGE(G58:M58,2)-SMALL(G58:M58,1)-SMALL(G58:M58,2))</f>
        <v>20.5</v>
      </c>
      <c r="O58" s="52">
        <f>(SUM(G58:M58)-LARGE(G58:M58,1)-LARGE(G58:M58,2)-SMALL(G58:M58,1)-SMALL(G58:M58,2))*F58</f>
        <v>61.5</v>
      </c>
      <c r="P58" s="53">
        <f t="shared" si="4"/>
        <v>365.40000000000003</v>
      </c>
      <c r="Q58" s="56"/>
    </row>
    <row r="59" spans="3:17" ht="13.5" customHeight="1" outlineLevel="1">
      <c r="C59" s="55"/>
      <c r="D59" s="39" t="str">
        <f>'[1]СТАРТ+'!F19</f>
        <v>407С</v>
      </c>
      <c r="E59" s="40">
        <f>'[1]СТАРТ+'!G19</f>
        <v>10</v>
      </c>
      <c r="F59" s="49">
        <v>3.2</v>
      </c>
      <c r="G59" s="50">
        <v>5.5</v>
      </c>
      <c r="H59" s="50">
        <v>5.5</v>
      </c>
      <c r="I59" s="50">
        <v>6.5</v>
      </c>
      <c r="J59" s="50">
        <v>5.5</v>
      </c>
      <c r="K59" s="50">
        <v>5.5</v>
      </c>
      <c r="L59" s="50">
        <v>5</v>
      </c>
      <c r="M59" s="50">
        <v>5.5</v>
      </c>
      <c r="N59" s="51">
        <f>(SUM(G59:M59)-LARGE(G59:M59,1)-LARGE(G59:M59,2)-SMALL(G59:M59,1)-SMALL(G59:M59,2))</f>
        <v>16.5</v>
      </c>
      <c r="O59" s="52">
        <f>(SUM(G59:M59)-LARGE(G59:M59,1)-LARGE(G59:M59,2)-SMALL(G59:M59,1)-SMALL(G59:M59,2))*F59</f>
        <v>52.800000000000004</v>
      </c>
      <c r="P59" s="53">
        <f t="shared" si="4"/>
        <v>365.40000000000003</v>
      </c>
      <c r="Q59" s="56"/>
    </row>
    <row r="60" spans="3:17" ht="13.5" customHeight="1" outlineLevel="1">
      <c r="C60" s="61"/>
      <c r="D60" s="39" t="str">
        <f>'[1]СТАРТ+'!I19</f>
        <v>5253В</v>
      </c>
      <c r="E60" s="40">
        <f>'[1]СТАРТ+'!J19</f>
        <v>10</v>
      </c>
      <c r="F60" s="49">
        <v>3.2</v>
      </c>
      <c r="G60" s="50">
        <v>5</v>
      </c>
      <c r="H60" s="50">
        <v>4.5</v>
      </c>
      <c r="I60" s="50">
        <v>4</v>
      </c>
      <c r="J60" s="50">
        <v>4</v>
      </c>
      <c r="K60" s="50">
        <v>4</v>
      </c>
      <c r="L60" s="50">
        <v>4</v>
      </c>
      <c r="M60" s="50">
        <v>4</v>
      </c>
      <c r="N60" s="51">
        <f>(SUM(G60:M60)-LARGE(G60:M60,1)-LARGE(G60:M60,2)-SMALL(G60:M60,1)-SMALL(G60:M60,2))</f>
        <v>12</v>
      </c>
      <c r="O60" s="52">
        <f>(SUM(G60:M60)-LARGE(G60:M60,1)-LARGE(G60:M60,2)-SMALL(G60:M60,1)-SMALL(G60:M60,2))*F60</f>
        <v>38.400000000000006</v>
      </c>
      <c r="P60" s="53">
        <f t="shared" si="4"/>
        <v>365.40000000000003</v>
      </c>
      <c r="Q60" s="56"/>
    </row>
    <row r="61" spans="4:16" ht="12.75">
      <c r="D61" s="39" t="str">
        <f>'[1]СТАРТ+'!L19</f>
        <v>6243Д</v>
      </c>
      <c r="E61" s="40">
        <f>'[1]СТАРТ+'!M19</f>
        <v>10</v>
      </c>
      <c r="F61" s="49">
        <v>3.2</v>
      </c>
      <c r="G61" s="50">
        <v>5.5</v>
      </c>
      <c r="H61" s="50">
        <v>5.5</v>
      </c>
      <c r="I61" s="50">
        <v>6</v>
      </c>
      <c r="J61" s="50">
        <v>5</v>
      </c>
      <c r="K61" s="50">
        <v>5.5</v>
      </c>
      <c r="L61" s="50">
        <v>5</v>
      </c>
      <c r="M61" s="50">
        <v>5.5</v>
      </c>
      <c r="N61" s="51">
        <f>(SUM(G61:M61)-LARGE(G61:M61,1)-LARGE(G61:M61,2)-SMALL(G61:M61,1)-SMALL(G61:M61,2))</f>
        <v>16.5</v>
      </c>
      <c r="O61" s="52">
        <f>(SUM(G61:M61)-LARGE(G61:M61,1)-LARGE(G61:M61,2)-SMALL(G61:M61,1)-SMALL(G61:M61,2))*F61</f>
        <v>52.800000000000004</v>
      </c>
      <c r="P61" s="53">
        <f t="shared" si="4"/>
        <v>365.40000000000003</v>
      </c>
    </row>
    <row r="62" spans="4:16" ht="12.75">
      <c r="D62" s="57"/>
      <c r="F62" s="64">
        <v>12.6</v>
      </c>
      <c r="O62" s="66">
        <f>SUM(O58:O61)</f>
        <v>205.50000000000003</v>
      </c>
      <c r="P62" s="53">
        <f t="shared" si="4"/>
        <v>365.40000000000003</v>
      </c>
    </row>
    <row r="63" spans="1:17" s="47" customFormat="1" ht="15" customHeight="1">
      <c r="A63" s="39">
        <v>6</v>
      </c>
      <c r="B63" s="40">
        <f>'[1]СТАРТ+'!B50</f>
        <v>5</v>
      </c>
      <c r="C63" s="41" t="str">
        <f>'[1]СТАРТ+'!C50</f>
        <v>ШВЕЦОВ ИЛЬЯ</v>
      </c>
      <c r="D63" s="42"/>
      <c r="E63" s="42"/>
      <c r="F63" s="43"/>
      <c r="G63" s="41"/>
      <c r="H63" s="41">
        <f>'[1]СТАРТ+'!I50</f>
        <v>2000</v>
      </c>
      <c r="I63" s="41" t="str">
        <f>'[1]СТАРТ+'!J50</f>
        <v>КМС</v>
      </c>
      <c r="J63" s="41" t="str">
        <f>'[1]СТАРТ+'!K50</f>
        <v>МОСКВА-2, ЮНОСТЬ МОСКВЫ</v>
      </c>
      <c r="K63" s="44"/>
      <c r="L63" s="41"/>
      <c r="M63" s="41"/>
      <c r="N63" s="41"/>
      <c r="O63" s="39"/>
      <c r="P63" s="45">
        <f>SUM(O68:O72)</f>
        <v>349.3</v>
      </c>
      <c r="Q63" s="46" t="str">
        <f>'[1]СТАРТ+'!O50</f>
        <v>НИКОЛАЕВА М.А.</v>
      </c>
    </row>
    <row r="64" spans="1:17" s="47" customFormat="1" ht="13.5" customHeight="1">
      <c r="A64" s="39"/>
      <c r="B64" s="40"/>
      <c r="C64" s="48"/>
      <c r="D64" s="39" t="str">
        <f>'[1]СТАРТ+'!C51</f>
        <v>103В</v>
      </c>
      <c r="E64" s="40">
        <f>'[1]СТАРТ+'!D51</f>
        <v>7</v>
      </c>
      <c r="F64" s="49">
        <v>1.6</v>
      </c>
      <c r="G64" s="50">
        <v>7</v>
      </c>
      <c r="H64" s="50">
        <v>7.5</v>
      </c>
      <c r="I64" s="50">
        <v>7.5</v>
      </c>
      <c r="J64" s="50">
        <v>7.5</v>
      </c>
      <c r="K64" s="50">
        <v>7</v>
      </c>
      <c r="L64" s="50">
        <v>7</v>
      </c>
      <c r="M64" s="50">
        <v>7.5</v>
      </c>
      <c r="N64" s="51">
        <f>(SUM(G64:M64)-LARGE(G64:M64,1)-LARGE(G64:M64,2)-SMALL(G64:M64,1)-SMALL(G64:M64,2))</f>
        <v>22</v>
      </c>
      <c r="O64" s="52">
        <f>(SUM(G64:M64)-LARGE(G64:M64,1)-LARGE(G64:M64,2)-SMALL(G64:M64,1)-SMALL(G64:M64,2))*F64</f>
        <v>35.2</v>
      </c>
      <c r="P64" s="53">
        <f aca="true" t="shared" si="5" ref="P64:P73">P63</f>
        <v>349.3</v>
      </c>
      <c r="Q64" s="46"/>
    </row>
    <row r="65" spans="1:17" s="47" customFormat="1" ht="13.5" customHeight="1">
      <c r="A65" s="39"/>
      <c r="B65" s="40"/>
      <c r="C65" s="48"/>
      <c r="D65" s="39" t="str">
        <f>'[1]СТАРТ+'!F51</f>
        <v>403В</v>
      </c>
      <c r="E65" s="40">
        <f>'[1]СТАРТ+'!G51</f>
        <v>7</v>
      </c>
      <c r="F65" s="49">
        <v>2.1</v>
      </c>
      <c r="G65" s="50">
        <v>6</v>
      </c>
      <c r="H65" s="50">
        <v>6</v>
      </c>
      <c r="I65" s="50">
        <v>6</v>
      </c>
      <c r="J65" s="50">
        <v>6</v>
      </c>
      <c r="K65" s="50">
        <v>6</v>
      </c>
      <c r="L65" s="50">
        <v>6</v>
      </c>
      <c r="M65" s="50">
        <v>6</v>
      </c>
      <c r="N65" s="51">
        <f>(SUM(G65:M65)-LARGE(G65:M65,1)-LARGE(G65:M65,2)-SMALL(G65:M65,1)-SMALL(G65:M65,2))</f>
        <v>18</v>
      </c>
      <c r="O65" s="52">
        <f>(SUM(G65:M65)-LARGE(G65:M65,1)-LARGE(G65:M65,2)-SMALL(G65:M65,1)-SMALL(G65:M65,2))*F65</f>
        <v>37.800000000000004</v>
      </c>
      <c r="P65" s="53">
        <f t="shared" si="5"/>
        <v>349.3</v>
      </c>
      <c r="Q65" s="46"/>
    </row>
    <row r="66" spans="3:17" ht="13.5" customHeight="1" outlineLevel="1">
      <c r="C66" s="55"/>
      <c r="D66" s="39" t="str">
        <f>'[1]СТАРТ+'!I51</f>
        <v>5132Д</v>
      </c>
      <c r="E66" s="40">
        <f>'[1]СТАРТ+'!J51</f>
        <v>7</v>
      </c>
      <c r="F66" s="49">
        <v>2.1</v>
      </c>
      <c r="G66" s="50">
        <v>6</v>
      </c>
      <c r="H66" s="50">
        <v>6</v>
      </c>
      <c r="I66" s="50">
        <v>6.5</v>
      </c>
      <c r="J66" s="50">
        <v>6</v>
      </c>
      <c r="K66" s="50">
        <v>6</v>
      </c>
      <c r="L66" s="50">
        <v>6</v>
      </c>
      <c r="M66" s="50">
        <v>6</v>
      </c>
      <c r="N66" s="51">
        <f>(SUM(G66:M66)-LARGE(G66:M66,1)-LARGE(G66:M66,2)-SMALL(G66:M66,1)-SMALL(G66:M66,2))</f>
        <v>18</v>
      </c>
      <c r="O66" s="52">
        <f>(SUM(G66:M66)-LARGE(G66:M66,1)-LARGE(G66:M66,2)-SMALL(G66:M66,1)-SMALL(G66:M66,2))*F66</f>
        <v>37.800000000000004</v>
      </c>
      <c r="P66" s="53">
        <f t="shared" si="5"/>
        <v>349.3</v>
      </c>
      <c r="Q66" s="56"/>
    </row>
    <row r="67" spans="3:17" ht="13.5" customHeight="1" outlineLevel="1">
      <c r="C67" s="55"/>
      <c r="D67" s="39" t="str">
        <f>'[1]СТАРТ+'!L51</f>
        <v>301С</v>
      </c>
      <c r="E67" s="40">
        <f>'[1]СТАРТ+'!M51</f>
        <v>7</v>
      </c>
      <c r="F67" s="49">
        <v>1.8</v>
      </c>
      <c r="G67" s="50">
        <v>6.5</v>
      </c>
      <c r="H67" s="50">
        <v>6.5</v>
      </c>
      <c r="I67" s="50">
        <v>6.5</v>
      </c>
      <c r="J67" s="50">
        <v>6.5</v>
      </c>
      <c r="K67" s="50">
        <v>6.5</v>
      </c>
      <c r="L67" s="50">
        <v>6.5</v>
      </c>
      <c r="M67" s="50">
        <v>7</v>
      </c>
      <c r="N67" s="51">
        <f>(SUM(G67:M67)-LARGE(G67:M67,1)-LARGE(G67:M67,2)-SMALL(G67:M67,1)-SMALL(G67:M67,2))</f>
        <v>19.5</v>
      </c>
      <c r="O67" s="52">
        <f>(SUM(G67:M67)-LARGE(G67:M67,1)-LARGE(G67:M67,2)-SMALL(G67:M67,1)-SMALL(G67:M67,2))*F67</f>
        <v>35.1</v>
      </c>
      <c r="P67" s="53">
        <f t="shared" si="5"/>
        <v>349.3</v>
      </c>
      <c r="Q67" s="56"/>
    </row>
    <row r="68" spans="3:17" ht="13.5" customHeight="1" outlineLevel="1">
      <c r="C68" s="55"/>
      <c r="D68" s="57"/>
      <c r="E68" s="58"/>
      <c r="F68" s="59">
        <v>7.6</v>
      </c>
      <c r="G68" s="50"/>
      <c r="H68" s="50"/>
      <c r="I68" s="50"/>
      <c r="J68" s="50"/>
      <c r="K68" s="50"/>
      <c r="L68" s="50"/>
      <c r="M68" s="50"/>
      <c r="N68" s="51"/>
      <c r="O68" s="60">
        <f>SUM(O64:O67)</f>
        <v>145.9</v>
      </c>
      <c r="P68" s="53">
        <f t="shared" si="5"/>
        <v>349.3</v>
      </c>
      <c r="Q68" s="56"/>
    </row>
    <row r="69" spans="3:17" ht="13.5" customHeight="1" outlineLevel="1">
      <c r="C69" s="55"/>
      <c r="D69" s="39" t="str">
        <f>'[1]СТАРТ+'!C52</f>
        <v>305С</v>
      </c>
      <c r="E69" s="40">
        <f>'[1]СТАРТ+'!D52</f>
        <v>7</v>
      </c>
      <c r="F69" s="49">
        <v>2.9</v>
      </c>
      <c r="G69" s="50">
        <v>4</v>
      </c>
      <c r="H69" s="50">
        <v>3.5</v>
      </c>
      <c r="I69" s="50">
        <v>4</v>
      </c>
      <c r="J69" s="50">
        <v>4.5</v>
      </c>
      <c r="K69" s="50">
        <v>3.5</v>
      </c>
      <c r="L69" s="50">
        <v>4</v>
      </c>
      <c r="M69" s="50">
        <v>4</v>
      </c>
      <c r="N69" s="51">
        <f>(SUM(G69:M69)-LARGE(G69:M69,1)-LARGE(G69:M69,2)-SMALL(G69:M69,1)-SMALL(G69:M69,2))</f>
        <v>12</v>
      </c>
      <c r="O69" s="52">
        <f>(SUM(G69:M69)-LARGE(G69:M69,1)-LARGE(G69:M69,2)-SMALL(G69:M69,1)-SMALL(G69:M69,2))*F69</f>
        <v>34.8</v>
      </c>
      <c r="P69" s="53">
        <f t="shared" si="5"/>
        <v>349.3</v>
      </c>
      <c r="Q69" s="56"/>
    </row>
    <row r="70" spans="3:17" ht="13.5" customHeight="1" outlineLevel="1">
      <c r="C70" s="55"/>
      <c r="D70" s="39" t="str">
        <f>'[1]СТАРТ+'!F52</f>
        <v>205С</v>
      </c>
      <c r="E70" s="40">
        <f>'[1]СТАРТ+'!G52</f>
        <v>5</v>
      </c>
      <c r="F70" s="49">
        <v>3</v>
      </c>
      <c r="G70" s="50">
        <v>6</v>
      </c>
      <c r="H70" s="50">
        <v>6.5</v>
      </c>
      <c r="I70" s="50">
        <v>6.5</v>
      </c>
      <c r="J70" s="50">
        <v>6</v>
      </c>
      <c r="K70" s="50">
        <v>6.5</v>
      </c>
      <c r="L70" s="50">
        <v>6.5</v>
      </c>
      <c r="M70" s="50">
        <v>6</v>
      </c>
      <c r="N70" s="51">
        <f>(SUM(G70:M70)-LARGE(G70:M70,1)-LARGE(G70:M70,2)-SMALL(G70:M70,1)-SMALL(G70:M70,2))</f>
        <v>19</v>
      </c>
      <c r="O70" s="52">
        <f>(SUM(G70:M70)-LARGE(G70:M70,1)-LARGE(G70:M70,2)-SMALL(G70:M70,1)-SMALL(G70:M70,2))*F70</f>
        <v>57</v>
      </c>
      <c r="P70" s="53">
        <f t="shared" si="5"/>
        <v>349.3</v>
      </c>
      <c r="Q70" s="56"/>
    </row>
    <row r="71" spans="3:17" ht="13.5" customHeight="1" outlineLevel="1">
      <c r="C71" s="61"/>
      <c r="D71" s="39" t="str">
        <f>'[1]СТАРТ+'!I52</f>
        <v>107С</v>
      </c>
      <c r="E71" s="40">
        <f>'[1]СТАРТ+'!J52</f>
        <v>7</v>
      </c>
      <c r="F71" s="49">
        <v>2.8</v>
      </c>
      <c r="G71" s="50">
        <v>7.5</v>
      </c>
      <c r="H71" s="50">
        <v>7</v>
      </c>
      <c r="I71" s="50">
        <v>7</v>
      </c>
      <c r="J71" s="50">
        <v>7</v>
      </c>
      <c r="K71" s="50">
        <v>7</v>
      </c>
      <c r="L71" s="50">
        <v>7</v>
      </c>
      <c r="M71" s="50">
        <v>7.5</v>
      </c>
      <c r="N71" s="51">
        <f>(SUM(G71:M71)-LARGE(G71:M71,1)-LARGE(G71:M71,2)-SMALL(G71:M71,1)-SMALL(G71:M71,2))</f>
        <v>21</v>
      </c>
      <c r="O71" s="52">
        <f>(SUM(G71:M71)-LARGE(G71:M71,1)-LARGE(G71:M71,2)-SMALL(G71:M71,1)-SMALL(G71:M71,2))*F71</f>
        <v>58.8</v>
      </c>
      <c r="P71" s="53">
        <f t="shared" si="5"/>
        <v>349.3</v>
      </c>
      <c r="Q71" s="56"/>
    </row>
    <row r="72" spans="4:16" ht="12.75">
      <c r="D72" s="39" t="str">
        <f>'[1]СТАРТ+'!L52</f>
        <v>407С</v>
      </c>
      <c r="E72" s="40">
        <f>'[1]СТАРТ+'!M52</f>
        <v>10</v>
      </c>
      <c r="F72" s="49">
        <v>3.2</v>
      </c>
      <c r="G72" s="50">
        <v>6</v>
      </c>
      <c r="H72" s="50">
        <v>5.5</v>
      </c>
      <c r="I72" s="50">
        <v>5</v>
      </c>
      <c r="J72" s="50">
        <v>5.5</v>
      </c>
      <c r="K72" s="50">
        <v>5.5</v>
      </c>
      <c r="L72" s="50">
        <v>5.5</v>
      </c>
      <c r="M72" s="50">
        <v>5.5</v>
      </c>
      <c r="N72" s="51">
        <f>(SUM(G72:M72)-LARGE(G72:M72,1)-LARGE(G72:M72,2)-SMALL(G72:M72,1)-SMALL(G72:M72,2))</f>
        <v>16.5</v>
      </c>
      <c r="O72" s="52">
        <f>(SUM(G72:M72)-LARGE(G72:M72,1)-LARGE(G72:M72,2)-SMALL(G72:M72,1)-SMALL(G72:M72,2))*F72</f>
        <v>52.800000000000004</v>
      </c>
      <c r="P72" s="53">
        <f t="shared" si="5"/>
        <v>349.3</v>
      </c>
    </row>
    <row r="73" spans="4:16" ht="12.75">
      <c r="D73" s="57"/>
      <c r="F73" s="64">
        <v>11.9</v>
      </c>
      <c r="O73" s="66">
        <f>SUM(O69:O72)</f>
        <v>203.4</v>
      </c>
      <c r="P73" s="53">
        <f t="shared" si="5"/>
        <v>349.3</v>
      </c>
    </row>
    <row r="74" spans="1:17" s="47" customFormat="1" ht="15" customHeight="1">
      <c r="A74" s="39">
        <v>7</v>
      </c>
      <c r="B74" s="40">
        <f>'[1]СТАРТ+'!B105</f>
        <v>10</v>
      </c>
      <c r="C74" s="41" t="str">
        <f>'[1]СТАРТ+'!C105</f>
        <v>МИШИН АНДРЕЙ</v>
      </c>
      <c r="D74" s="42"/>
      <c r="E74" s="42"/>
      <c r="F74" s="43"/>
      <c r="G74" s="41"/>
      <c r="H74" s="41">
        <f>'[1]СТАРТ+'!I105</f>
        <v>2000</v>
      </c>
      <c r="I74" s="41" t="str">
        <f>'[1]СТАРТ+'!J105</f>
        <v>КМС</v>
      </c>
      <c r="J74" s="41" t="str">
        <f>'[1]СТАРТ+'!K105</f>
        <v>МОСКВА-1, ЮНОСТЬ МОСКВЫ ВС УОР 3</v>
      </c>
      <c r="K74" s="44"/>
      <c r="L74" s="41"/>
      <c r="M74" s="41"/>
      <c r="N74" s="41"/>
      <c r="O74" s="39"/>
      <c r="P74" s="45">
        <f>SUM(O79:O83)</f>
        <v>317.55</v>
      </c>
      <c r="Q74" s="46" t="str">
        <f>'[1]СТАРТ+'!O105</f>
        <v>ГАЛЬПЕРИНЫ С.Г., Р.Д.</v>
      </c>
    </row>
    <row r="75" spans="1:17" s="47" customFormat="1" ht="13.5" customHeight="1">
      <c r="A75" s="39"/>
      <c r="B75" s="40"/>
      <c r="C75" s="48"/>
      <c r="D75" s="39" t="str">
        <f>'[1]СТАРТ+'!C106</f>
        <v>403В</v>
      </c>
      <c r="E75" s="40">
        <f>'[1]СТАРТ+'!D106</f>
        <v>10</v>
      </c>
      <c r="F75" s="49">
        <v>2</v>
      </c>
      <c r="G75" s="50">
        <v>8</v>
      </c>
      <c r="H75" s="50">
        <v>7.5</v>
      </c>
      <c r="I75" s="50">
        <v>7.5</v>
      </c>
      <c r="J75" s="50">
        <v>7.5</v>
      </c>
      <c r="K75" s="50">
        <v>7.5</v>
      </c>
      <c r="L75" s="50">
        <v>7.5</v>
      </c>
      <c r="M75" s="50">
        <v>7.5</v>
      </c>
      <c r="N75" s="51">
        <f>(SUM(G75:M75)-LARGE(G75:M75,1)-LARGE(G75:M75,2)-SMALL(G75:M75,1)-SMALL(G75:M75,2))</f>
        <v>22.5</v>
      </c>
      <c r="O75" s="52">
        <f>(SUM(G75:M75)-LARGE(G75:M75,1)-LARGE(G75:M75,2)-SMALL(G75:M75,1)-SMALL(G75:M75,2))*F75</f>
        <v>45</v>
      </c>
      <c r="P75" s="53">
        <f aca="true" t="shared" si="6" ref="P75:P84">P74</f>
        <v>317.55</v>
      </c>
      <c r="Q75" s="46"/>
    </row>
    <row r="76" spans="1:17" s="47" customFormat="1" ht="13.5" customHeight="1">
      <c r="A76" s="39"/>
      <c r="B76" s="40"/>
      <c r="C76" s="48"/>
      <c r="D76" s="39" t="str">
        <f>'[1]СТАРТ+'!F106</f>
        <v>201В</v>
      </c>
      <c r="E76" s="40">
        <f>'[1]СТАРТ+'!G106</f>
        <v>10</v>
      </c>
      <c r="F76" s="49">
        <v>1.8</v>
      </c>
      <c r="G76" s="50">
        <v>7</v>
      </c>
      <c r="H76" s="50">
        <v>7</v>
      </c>
      <c r="I76" s="50">
        <v>7</v>
      </c>
      <c r="J76" s="50">
        <v>7</v>
      </c>
      <c r="K76" s="50">
        <v>7</v>
      </c>
      <c r="L76" s="50">
        <v>7.5</v>
      </c>
      <c r="M76" s="50">
        <v>7.5</v>
      </c>
      <c r="N76" s="51">
        <f>(SUM(G76:M76)-LARGE(G76:M76,1)-LARGE(G76:M76,2)-SMALL(G76:M76,1)-SMALL(G76:M76,2))</f>
        <v>21</v>
      </c>
      <c r="O76" s="52">
        <f>(SUM(G76:M76)-LARGE(G76:M76,1)-LARGE(G76:M76,2)-SMALL(G76:M76,1)-SMALL(G76:M76,2))*F76</f>
        <v>37.800000000000004</v>
      </c>
      <c r="P76" s="53">
        <f t="shared" si="6"/>
        <v>317.55</v>
      </c>
      <c r="Q76" s="46"/>
    </row>
    <row r="77" spans="3:17" ht="13.5" customHeight="1" outlineLevel="1">
      <c r="C77" s="55"/>
      <c r="D77" s="39" t="str">
        <f>'[1]СТАРТ+'!I106</f>
        <v>301В</v>
      </c>
      <c r="E77" s="40">
        <f>'[1]СТАРТ+'!J106</f>
        <v>10</v>
      </c>
      <c r="F77" s="49">
        <v>1.9</v>
      </c>
      <c r="G77" s="50">
        <v>6</v>
      </c>
      <c r="H77" s="50">
        <v>6</v>
      </c>
      <c r="I77" s="50">
        <v>6.5</v>
      </c>
      <c r="J77" s="50">
        <v>6</v>
      </c>
      <c r="K77" s="50">
        <v>6</v>
      </c>
      <c r="L77" s="50">
        <v>6</v>
      </c>
      <c r="M77" s="50">
        <v>6</v>
      </c>
      <c r="N77" s="51">
        <f>(SUM(G77:M77)-LARGE(G77:M77,1)-LARGE(G77:M77,2)-SMALL(G77:M77,1)-SMALL(G77:M77,2))</f>
        <v>18</v>
      </c>
      <c r="O77" s="52">
        <f>(SUM(G77:M77)-LARGE(G77:M77,1)-LARGE(G77:M77,2)-SMALL(G77:M77,1)-SMALL(G77:M77,2))*F77</f>
        <v>34.199999999999996</v>
      </c>
      <c r="P77" s="53">
        <f t="shared" si="6"/>
        <v>317.55</v>
      </c>
      <c r="Q77" s="56"/>
    </row>
    <row r="78" spans="3:17" ht="13.5" customHeight="1" outlineLevel="1">
      <c r="C78" s="55"/>
      <c r="D78" s="39" t="str">
        <f>'[1]СТАРТ+'!L106</f>
        <v>612В</v>
      </c>
      <c r="E78" s="40">
        <f>'[1]СТАРТ+'!M106</f>
        <v>10</v>
      </c>
      <c r="F78" s="49">
        <v>1.9</v>
      </c>
      <c r="G78" s="50">
        <v>7.5</v>
      </c>
      <c r="H78" s="50">
        <v>8</v>
      </c>
      <c r="I78" s="50">
        <v>7.5</v>
      </c>
      <c r="J78" s="50">
        <v>7.5</v>
      </c>
      <c r="K78" s="50">
        <v>7.5</v>
      </c>
      <c r="L78" s="50">
        <v>7.5</v>
      </c>
      <c r="M78" s="50">
        <v>7</v>
      </c>
      <c r="N78" s="51">
        <f>(SUM(G78:M78)-LARGE(G78:M78,1)-LARGE(G78:M78,2)-SMALL(G78:M78,1)-SMALL(G78:M78,2))</f>
        <v>22.5</v>
      </c>
      <c r="O78" s="52">
        <f>(SUM(G78:M78)-LARGE(G78:M78,1)-LARGE(G78:M78,2)-SMALL(G78:M78,1)-SMALL(G78:M78,2))*F78</f>
        <v>42.75</v>
      </c>
      <c r="P78" s="53">
        <f t="shared" si="6"/>
        <v>317.55</v>
      </c>
      <c r="Q78" s="56"/>
    </row>
    <row r="79" spans="3:17" ht="13.5" customHeight="1" outlineLevel="1">
      <c r="C79" s="55"/>
      <c r="D79" s="57"/>
      <c r="E79" s="58"/>
      <c r="F79" s="59">
        <v>7.6</v>
      </c>
      <c r="G79" s="50"/>
      <c r="H79" s="50"/>
      <c r="I79" s="50"/>
      <c r="J79" s="50"/>
      <c r="K79" s="50"/>
      <c r="L79" s="50"/>
      <c r="M79" s="50"/>
      <c r="N79" s="51"/>
      <c r="O79" s="60">
        <f>SUM(O75:O78)</f>
        <v>159.75</v>
      </c>
      <c r="P79" s="53">
        <f t="shared" si="6"/>
        <v>317.55</v>
      </c>
      <c r="Q79" s="56"/>
    </row>
    <row r="80" spans="3:17" ht="13.5" customHeight="1" outlineLevel="1">
      <c r="C80" s="55"/>
      <c r="D80" s="39" t="str">
        <f>'[1]СТАРТ+'!C107</f>
        <v>107В</v>
      </c>
      <c r="E80" s="40">
        <f>'[1]СТАРТ+'!D107</f>
        <v>10</v>
      </c>
      <c r="F80" s="49">
        <v>3</v>
      </c>
      <c r="G80" s="50">
        <v>4</v>
      </c>
      <c r="H80" s="50">
        <v>4</v>
      </c>
      <c r="I80" s="50">
        <v>4</v>
      </c>
      <c r="J80" s="50">
        <v>3.5</v>
      </c>
      <c r="K80" s="50">
        <v>4</v>
      </c>
      <c r="L80" s="50">
        <v>4.5</v>
      </c>
      <c r="M80" s="50">
        <v>3.5</v>
      </c>
      <c r="N80" s="51">
        <f>(SUM(G80:M80)-LARGE(G80:M80,1)-LARGE(G80:M80,2)-SMALL(G80:M80,1)-SMALL(G80:M80,2))</f>
        <v>12</v>
      </c>
      <c r="O80" s="52">
        <f>(SUM(G80:M80)-LARGE(G80:M80,1)-LARGE(G80:M80,2)-SMALL(G80:M80,1)-SMALL(G80:M80,2))*F80</f>
        <v>36</v>
      </c>
      <c r="P80" s="53">
        <f t="shared" si="6"/>
        <v>317.55</v>
      </c>
      <c r="Q80" s="56"/>
    </row>
    <row r="81" spans="3:17" ht="13.5" customHeight="1" outlineLevel="1">
      <c r="C81" s="55"/>
      <c r="D81" s="39" t="str">
        <f>'[1]СТАРТ+'!F107</f>
        <v>407С</v>
      </c>
      <c r="E81" s="40">
        <f>'[1]СТАРТ+'!G107</f>
        <v>10</v>
      </c>
      <c r="F81" s="49">
        <v>3.2</v>
      </c>
      <c r="G81" s="50">
        <v>6</v>
      </c>
      <c r="H81" s="50">
        <v>5</v>
      </c>
      <c r="I81" s="50">
        <v>5.5</v>
      </c>
      <c r="J81" s="50">
        <v>5</v>
      </c>
      <c r="K81" s="50">
        <v>5</v>
      </c>
      <c r="L81" s="50">
        <v>5</v>
      </c>
      <c r="M81" s="50">
        <v>5.5</v>
      </c>
      <c r="N81" s="51">
        <f>(SUM(G81:M81)-LARGE(G81:M81,1)-LARGE(G81:M81,2)-SMALL(G81:M81,1)-SMALL(G81:M81,2))</f>
        <v>15.5</v>
      </c>
      <c r="O81" s="52">
        <f>(SUM(G81:M81)-LARGE(G81:M81,1)-LARGE(G81:M81,2)-SMALL(G81:M81,1)-SMALL(G81:M81,2))*F81</f>
        <v>49.6</v>
      </c>
      <c r="P81" s="53">
        <f t="shared" si="6"/>
        <v>317.55</v>
      </c>
      <c r="Q81" s="56"/>
    </row>
    <row r="82" spans="3:17" ht="13.5" customHeight="1" outlineLevel="1">
      <c r="C82" s="61"/>
      <c r="D82" s="39" t="str">
        <f>'[1]СТАРТ+'!I107</f>
        <v>205С</v>
      </c>
      <c r="E82" s="40">
        <f>'[1]СТАРТ+'!J107</f>
        <v>5</v>
      </c>
      <c r="F82" s="49">
        <v>3</v>
      </c>
      <c r="G82" s="50">
        <v>2.5</v>
      </c>
      <c r="H82" s="50">
        <v>2</v>
      </c>
      <c r="I82" s="50">
        <v>3</v>
      </c>
      <c r="J82" s="50">
        <v>2</v>
      </c>
      <c r="K82" s="50">
        <v>2.5</v>
      </c>
      <c r="L82" s="50">
        <v>3</v>
      </c>
      <c r="M82" s="50">
        <v>2</v>
      </c>
      <c r="N82" s="51">
        <f>(SUM(G82:M82)-LARGE(G82:M82,1)-LARGE(G82:M82,2)-SMALL(G82:M82,1)-SMALL(G82:M82,2))</f>
        <v>7</v>
      </c>
      <c r="O82" s="52">
        <f>(SUM(G82:M82)-LARGE(G82:M82,1)-LARGE(G82:M82,2)-SMALL(G82:M82,1)-SMALL(G82:M82,2))*F82</f>
        <v>21</v>
      </c>
      <c r="P82" s="53">
        <f t="shared" si="6"/>
        <v>317.55</v>
      </c>
      <c r="Q82" s="56"/>
    </row>
    <row r="83" spans="4:16" ht="12.75">
      <c r="D83" s="39" t="str">
        <f>'[1]СТАРТ+'!L107</f>
        <v>5253В</v>
      </c>
      <c r="E83" s="40">
        <f>'[1]СТАРТ+'!M107</f>
        <v>10</v>
      </c>
      <c r="F83" s="49">
        <v>3.2</v>
      </c>
      <c r="G83" s="50">
        <v>5.5</v>
      </c>
      <c r="H83" s="50">
        <v>5</v>
      </c>
      <c r="I83" s="50">
        <v>5.5</v>
      </c>
      <c r="J83" s="50">
        <v>5</v>
      </c>
      <c r="K83" s="50">
        <v>5.5</v>
      </c>
      <c r="L83" s="50">
        <v>5.5</v>
      </c>
      <c r="M83" s="50">
        <v>4.5</v>
      </c>
      <c r="N83" s="51">
        <f>(SUM(G83:M83)-LARGE(G83:M83,1)-LARGE(G83:M83,2)-SMALL(G83:M83,1)-SMALL(G83:M83,2))</f>
        <v>16</v>
      </c>
      <c r="O83" s="52">
        <f>(SUM(G83:M83)-LARGE(G83:M83,1)-LARGE(G83:M83,2)-SMALL(G83:M83,1)-SMALL(G83:M83,2))*F83</f>
        <v>51.2</v>
      </c>
      <c r="P83" s="53">
        <f t="shared" si="6"/>
        <v>317.55</v>
      </c>
    </row>
    <row r="84" spans="4:16" ht="12.75">
      <c r="D84" s="57"/>
      <c r="F84" s="64">
        <v>12.4</v>
      </c>
      <c r="O84" s="66">
        <f>SUM(O80:O83)</f>
        <v>157.8</v>
      </c>
      <c r="P84" s="53">
        <f t="shared" si="6"/>
        <v>317.55</v>
      </c>
    </row>
    <row r="85" spans="1:17" s="47" customFormat="1" ht="15" customHeight="1">
      <c r="A85" s="39">
        <v>8</v>
      </c>
      <c r="B85" s="40">
        <f>'[1]СТАРТ+'!B6</f>
        <v>1</v>
      </c>
      <c r="C85" s="41" t="str">
        <f>'[1]СТАРТ+'!C6</f>
        <v>ПОЛЯКОВ ГЕОРГИЙ</v>
      </c>
      <c r="D85" s="42"/>
      <c r="E85" s="42"/>
      <c r="F85" s="43"/>
      <c r="G85" s="41"/>
      <c r="H85" s="41">
        <f>'[1]СТАРТ+'!I6</f>
        <v>2000</v>
      </c>
      <c r="I85" s="41" t="str">
        <f>'[1]СТАРТ+'!J6</f>
        <v>КМС</v>
      </c>
      <c r="J85" s="41" t="str">
        <f>'[1]СТАРТ+'!K6</f>
        <v>МОСКВА-2, МГФСО МУОР 3</v>
      </c>
      <c r="K85" s="44"/>
      <c r="L85" s="41"/>
      <c r="M85" s="41"/>
      <c r="N85" s="41"/>
      <c r="O85" s="39"/>
      <c r="P85" s="45">
        <f>SUM(O90:O94)</f>
        <v>310.70000000000005</v>
      </c>
      <c r="Q85" s="46" t="str">
        <f>'[1]СТАРТ+'!O6</f>
        <v>КИЩЕНКО Г.И., ЛЮЛЮКИН А.А.</v>
      </c>
    </row>
    <row r="86" spans="1:17" s="47" customFormat="1" ht="13.5" customHeight="1">
      <c r="A86" s="39"/>
      <c r="B86" s="40"/>
      <c r="C86" s="48"/>
      <c r="D86" s="39" t="str">
        <f>'[1]СТАРТ+'!C7</f>
        <v>103В</v>
      </c>
      <c r="E86" s="40">
        <f>'[1]СТАРТ+'!D7</f>
        <v>10</v>
      </c>
      <c r="F86" s="49">
        <v>1.6</v>
      </c>
      <c r="G86" s="50">
        <v>5.5</v>
      </c>
      <c r="H86" s="50">
        <v>6.5</v>
      </c>
      <c r="I86" s="50">
        <v>6</v>
      </c>
      <c r="J86" s="50">
        <v>6.5</v>
      </c>
      <c r="K86" s="50">
        <v>6</v>
      </c>
      <c r="L86" s="50">
        <v>6.5</v>
      </c>
      <c r="M86" s="50">
        <v>6.5</v>
      </c>
      <c r="N86" s="51">
        <f>(SUM(G86:M86)-LARGE(G86:M86,1)-LARGE(G86:M86,2)-SMALL(G86:M86,1)-SMALL(G86:M86,2))</f>
        <v>19</v>
      </c>
      <c r="O86" s="52">
        <f>(SUM(G86:M86)-LARGE(G86:M86,1)-LARGE(G86:M86,2)-SMALL(G86:M86,1)-SMALL(G86:M86,2))*F86</f>
        <v>30.400000000000002</v>
      </c>
      <c r="P86" s="53">
        <f aca="true" t="shared" si="7" ref="P86:P95">P85</f>
        <v>310.70000000000005</v>
      </c>
      <c r="Q86" s="46"/>
    </row>
    <row r="87" spans="1:17" s="47" customFormat="1" ht="13.5" customHeight="1">
      <c r="A87" s="39"/>
      <c r="B87" s="40"/>
      <c r="C87" s="48"/>
      <c r="D87" s="39" t="str">
        <f>'[1]СТАРТ+'!F7</f>
        <v>201В</v>
      </c>
      <c r="E87" s="40">
        <f>'[1]СТАРТ+'!G7</f>
        <v>7</v>
      </c>
      <c r="F87" s="49">
        <v>1.8</v>
      </c>
      <c r="G87" s="50">
        <v>6</v>
      </c>
      <c r="H87" s="50">
        <v>6</v>
      </c>
      <c r="I87" s="50">
        <v>7</v>
      </c>
      <c r="J87" s="50">
        <v>6</v>
      </c>
      <c r="K87" s="50">
        <v>6</v>
      </c>
      <c r="L87" s="50">
        <v>6</v>
      </c>
      <c r="M87" s="50">
        <v>6</v>
      </c>
      <c r="N87" s="51">
        <f>(SUM(G87:M87)-LARGE(G87:M87,1)-LARGE(G87:M87,2)-SMALL(G87:M87,1)-SMALL(G87:M87,2))</f>
        <v>18</v>
      </c>
      <c r="O87" s="52">
        <f>(SUM(G87:M87)-LARGE(G87:M87,1)-LARGE(G87:M87,2)-SMALL(G87:M87,1)-SMALL(G87:M87,2))*F87</f>
        <v>32.4</v>
      </c>
      <c r="P87" s="53">
        <f t="shared" si="7"/>
        <v>310.70000000000005</v>
      </c>
      <c r="Q87" s="46"/>
    </row>
    <row r="88" spans="3:17" ht="13.5" customHeight="1" outlineLevel="1">
      <c r="C88" s="55"/>
      <c r="D88" s="39" t="str">
        <f>'[1]СТАРТ+'!I7</f>
        <v>301В</v>
      </c>
      <c r="E88" s="40">
        <f>'[1]СТАРТ+'!J7</f>
        <v>10</v>
      </c>
      <c r="F88" s="49">
        <v>1.9</v>
      </c>
      <c r="G88" s="50">
        <v>4.5</v>
      </c>
      <c r="H88" s="50">
        <v>5</v>
      </c>
      <c r="I88" s="50">
        <v>5</v>
      </c>
      <c r="J88" s="50">
        <v>5</v>
      </c>
      <c r="K88" s="50">
        <v>5</v>
      </c>
      <c r="L88" s="50">
        <v>5</v>
      </c>
      <c r="M88" s="50">
        <v>5</v>
      </c>
      <c r="N88" s="51">
        <f>(SUM(G88:M88)-LARGE(G88:M88,1)-LARGE(G88:M88,2)-SMALL(G88:M88,1)-SMALL(G88:M88,2))</f>
        <v>15</v>
      </c>
      <c r="O88" s="52">
        <f>(SUM(G88:M88)-LARGE(G88:M88,1)-LARGE(G88:M88,2)-SMALL(G88:M88,1)-SMALL(G88:M88,2))*F88</f>
        <v>28.5</v>
      </c>
      <c r="P88" s="53">
        <f t="shared" si="7"/>
        <v>310.70000000000005</v>
      </c>
      <c r="Q88" s="56"/>
    </row>
    <row r="89" spans="3:17" ht="13.5" customHeight="1" outlineLevel="1">
      <c r="C89" s="55"/>
      <c r="D89" s="39" t="str">
        <f>'[1]СТАРТ+'!L7</f>
        <v>403В</v>
      </c>
      <c r="E89" s="40">
        <f>'[1]СТАРТ+'!M7</f>
        <v>10</v>
      </c>
      <c r="F89" s="49">
        <v>2</v>
      </c>
      <c r="G89" s="50">
        <v>6</v>
      </c>
      <c r="H89" s="50">
        <v>6</v>
      </c>
      <c r="I89" s="50">
        <v>6</v>
      </c>
      <c r="J89" s="50">
        <v>6</v>
      </c>
      <c r="K89" s="50">
        <v>6</v>
      </c>
      <c r="L89" s="50">
        <v>6</v>
      </c>
      <c r="M89" s="50">
        <v>6</v>
      </c>
      <c r="N89" s="51">
        <f>(SUM(G89:M89)-LARGE(G89:M89,1)-LARGE(G89:M89,2)-SMALL(G89:M89,1)-SMALL(G89:M89,2))</f>
        <v>18</v>
      </c>
      <c r="O89" s="52">
        <f>(SUM(G89:M89)-LARGE(G89:M89,1)-LARGE(G89:M89,2)-SMALL(G89:M89,1)-SMALL(G89:M89,2))*F89</f>
        <v>36</v>
      </c>
      <c r="P89" s="53">
        <f t="shared" si="7"/>
        <v>310.70000000000005</v>
      </c>
      <c r="Q89" s="56"/>
    </row>
    <row r="90" spans="3:17" ht="13.5" customHeight="1" outlineLevel="1">
      <c r="C90" s="55"/>
      <c r="D90" s="57"/>
      <c r="E90" s="58"/>
      <c r="F90" s="59">
        <v>7.3</v>
      </c>
      <c r="G90" s="50"/>
      <c r="H90" s="50"/>
      <c r="I90" s="50"/>
      <c r="J90" s="50"/>
      <c r="K90" s="50"/>
      <c r="L90" s="50"/>
      <c r="M90" s="50"/>
      <c r="N90" s="51"/>
      <c r="O90" s="60">
        <f>SUM(O86:O89)</f>
        <v>127.3</v>
      </c>
      <c r="P90" s="53">
        <f t="shared" si="7"/>
        <v>310.70000000000005</v>
      </c>
      <c r="Q90" s="56"/>
    </row>
    <row r="91" spans="3:17" ht="13.5" customHeight="1" outlineLevel="1">
      <c r="C91" s="55"/>
      <c r="D91" s="39" t="str">
        <f>'[1]СТАРТ+'!C8</f>
        <v>405С</v>
      </c>
      <c r="E91" s="40">
        <f>'[1]СТАРТ+'!D8</f>
        <v>5</v>
      </c>
      <c r="F91" s="49">
        <v>3.1</v>
      </c>
      <c r="G91" s="50">
        <v>5.5</v>
      </c>
      <c r="H91" s="50">
        <v>4.5</v>
      </c>
      <c r="I91" s="50">
        <v>5</v>
      </c>
      <c r="J91" s="50">
        <v>5.5</v>
      </c>
      <c r="K91" s="50">
        <v>5</v>
      </c>
      <c r="L91" s="50">
        <v>5</v>
      </c>
      <c r="M91" s="50">
        <v>5.5</v>
      </c>
      <c r="N91" s="51">
        <f>(SUM(G91:M91)-LARGE(G91:M91,1)-LARGE(G91:M91,2)-SMALL(G91:M91,1)-SMALL(G91:M91,2))</f>
        <v>15.5</v>
      </c>
      <c r="O91" s="52">
        <f>(SUM(G91:M91)-LARGE(G91:M91,1)-LARGE(G91:M91,2)-SMALL(G91:M91,1)-SMALL(G91:M91,2))*F91</f>
        <v>48.050000000000004</v>
      </c>
      <c r="P91" s="53">
        <f t="shared" si="7"/>
        <v>310.70000000000005</v>
      </c>
      <c r="Q91" s="56"/>
    </row>
    <row r="92" spans="3:17" ht="13.5" customHeight="1" outlineLevel="1">
      <c r="C92" s="55"/>
      <c r="D92" s="39" t="str">
        <f>'[1]СТАРТ+'!F8</f>
        <v>107С</v>
      </c>
      <c r="E92" s="40">
        <f>'[1]СТАРТ+'!G8</f>
        <v>7</v>
      </c>
      <c r="F92" s="49">
        <v>2.8</v>
      </c>
      <c r="G92" s="50">
        <v>5</v>
      </c>
      <c r="H92" s="50">
        <v>4.5</v>
      </c>
      <c r="I92" s="50">
        <v>5.5</v>
      </c>
      <c r="J92" s="50">
        <v>5</v>
      </c>
      <c r="K92" s="50">
        <v>5</v>
      </c>
      <c r="L92" s="50">
        <v>5</v>
      </c>
      <c r="M92" s="50">
        <v>5</v>
      </c>
      <c r="N92" s="51">
        <f>(SUM(G92:M92)-LARGE(G92:M92,1)-LARGE(G92:M92,2)-SMALL(G92:M92,1)-SMALL(G92:M92,2))</f>
        <v>15</v>
      </c>
      <c r="O92" s="52">
        <f>(SUM(G92:M92)-LARGE(G92:M92,1)-LARGE(G92:M92,2)-SMALL(G92:M92,1)-SMALL(G92:M92,2))*F92</f>
        <v>42</v>
      </c>
      <c r="P92" s="53">
        <f t="shared" si="7"/>
        <v>310.70000000000005</v>
      </c>
      <c r="Q92" s="56"/>
    </row>
    <row r="93" spans="3:17" ht="13.5" customHeight="1" outlineLevel="1">
      <c r="C93" s="61"/>
      <c r="D93" s="39" t="str">
        <f>'[1]СТАРТ+'!I8</f>
        <v>624С</v>
      </c>
      <c r="E93" s="40">
        <f>'[1]СТАРТ+'!J8</f>
        <v>5</v>
      </c>
      <c r="F93" s="49">
        <v>2.6</v>
      </c>
      <c r="G93" s="50">
        <v>6</v>
      </c>
      <c r="H93" s="50">
        <v>6</v>
      </c>
      <c r="I93" s="50">
        <v>6.5</v>
      </c>
      <c r="J93" s="50">
        <v>6.5</v>
      </c>
      <c r="K93" s="50">
        <v>5.5</v>
      </c>
      <c r="L93" s="50">
        <v>5.5</v>
      </c>
      <c r="M93" s="50">
        <v>5.5</v>
      </c>
      <c r="N93" s="51">
        <f>(SUM(G93:M93)-LARGE(G93:M93,1)-LARGE(G93:M93,2)-SMALL(G93:M93,1)-SMALL(G93:M93,2))</f>
        <v>17.5</v>
      </c>
      <c r="O93" s="52">
        <f>(SUM(G93:M93)-LARGE(G93:M93,1)-LARGE(G93:M93,2)-SMALL(G93:M93,1)-SMALL(G93:M93,2))*F93</f>
        <v>45.5</v>
      </c>
      <c r="P93" s="53">
        <f t="shared" si="7"/>
        <v>310.70000000000005</v>
      </c>
      <c r="Q93" s="56"/>
    </row>
    <row r="94" spans="4:16" ht="12.75">
      <c r="D94" s="39" t="str">
        <f>'[1]СТАРТ+'!L8</f>
        <v>5235Д</v>
      </c>
      <c r="E94" s="40">
        <f>'[1]СТАРТ+'!M8</f>
        <v>5</v>
      </c>
      <c r="F94" s="49">
        <v>2.9</v>
      </c>
      <c r="G94" s="50">
        <v>5.5</v>
      </c>
      <c r="H94" s="50">
        <v>6</v>
      </c>
      <c r="I94" s="50">
        <v>5.5</v>
      </c>
      <c r="J94" s="50">
        <v>5.5</v>
      </c>
      <c r="K94" s="50">
        <v>6</v>
      </c>
      <c r="L94" s="50">
        <v>5.5</v>
      </c>
      <c r="M94" s="50">
        <v>5.5</v>
      </c>
      <c r="N94" s="51">
        <f>(SUM(G94:M94)-LARGE(G94:M94,1)-LARGE(G94:M94,2)-SMALL(G94:M94,1)-SMALL(G94:M94,2))</f>
        <v>16.5</v>
      </c>
      <c r="O94" s="52">
        <f>(SUM(G94:M94)-LARGE(G94:M94,1)-LARGE(G94:M94,2)-SMALL(G94:M94,1)-SMALL(G94:M94,2))*F94</f>
        <v>47.85</v>
      </c>
      <c r="P94" s="53">
        <f t="shared" si="7"/>
        <v>310.70000000000005</v>
      </c>
    </row>
    <row r="95" spans="4:16" ht="12.75">
      <c r="D95" s="57"/>
      <c r="F95" s="64">
        <v>11.4</v>
      </c>
      <c r="O95" s="66">
        <f>SUM(O91:O94)</f>
        <v>183.4</v>
      </c>
      <c r="P95" s="53">
        <f t="shared" si="7"/>
        <v>310.70000000000005</v>
      </c>
    </row>
    <row r="96" spans="1:17" s="47" customFormat="1" ht="15" customHeight="1">
      <c r="A96" s="39">
        <v>9</v>
      </c>
      <c r="B96" s="40">
        <f>'[1]СТАРТ+'!B61</f>
        <v>6</v>
      </c>
      <c r="C96" s="41" t="str">
        <f>'[1]СТАРТ+'!C61</f>
        <v>РАЗУВАЕВ ВЛАДИСЛАВ</v>
      </c>
      <c r="D96" s="42"/>
      <c r="E96" s="42"/>
      <c r="F96" s="43"/>
      <c r="G96" s="41"/>
      <c r="H96" s="41">
        <f>'[1]СТАРТ+'!I61</f>
        <v>1999</v>
      </c>
      <c r="I96" s="41" t="str">
        <f>'[1]СТАРТ+'!J61</f>
        <v>МС</v>
      </c>
      <c r="J96" s="41" t="str">
        <f>'[1]СТАРТ+'!K61</f>
        <v>ВОРОНЕЖ, ОСДЮСШОР ИМ. Д.САУТИНА</v>
      </c>
      <c r="K96" s="44"/>
      <c r="L96" s="41"/>
      <c r="M96" s="41"/>
      <c r="N96" s="41"/>
      <c r="O96" s="39"/>
      <c r="P96" s="45">
        <f>SUM(O101:O105)</f>
        <v>296.95</v>
      </c>
      <c r="Q96" s="46" t="str">
        <f>'[1]СТАРТ+'!O61</f>
        <v>ЧЕРНЫХ Л.В.</v>
      </c>
    </row>
    <row r="97" spans="1:17" s="47" customFormat="1" ht="13.5" customHeight="1">
      <c r="A97" s="39"/>
      <c r="B97" s="40"/>
      <c r="C97" s="48"/>
      <c r="D97" s="39" t="str">
        <f>'[1]СТАРТ+'!C62</f>
        <v>103В</v>
      </c>
      <c r="E97" s="40">
        <f>'[1]СТАРТ+'!D62</f>
        <v>10</v>
      </c>
      <c r="F97" s="49">
        <v>1.6</v>
      </c>
      <c r="G97" s="50">
        <v>6.5</v>
      </c>
      <c r="H97" s="50">
        <v>7</v>
      </c>
      <c r="I97" s="50">
        <v>7</v>
      </c>
      <c r="J97" s="50">
        <v>7</v>
      </c>
      <c r="K97" s="50">
        <v>6.5</v>
      </c>
      <c r="L97" s="50">
        <v>7</v>
      </c>
      <c r="M97" s="50">
        <v>7</v>
      </c>
      <c r="N97" s="51">
        <f>(SUM(G97:M97)-LARGE(G97:M97,1)-LARGE(G97:M97,2)-SMALL(G97:M97,1)-SMALL(G97:M97,2))</f>
        <v>21</v>
      </c>
      <c r="O97" s="52">
        <f>(SUM(G97:M97)-LARGE(G97:M97,1)-LARGE(G97:M97,2)-SMALL(G97:M97,1)-SMALL(G97:M97,2))*F97</f>
        <v>33.6</v>
      </c>
      <c r="P97" s="53">
        <f aca="true" t="shared" si="8" ref="P97:P106">P96</f>
        <v>296.95</v>
      </c>
      <c r="Q97" s="46"/>
    </row>
    <row r="98" spans="1:17" s="47" customFormat="1" ht="13.5" customHeight="1">
      <c r="A98" s="39"/>
      <c r="B98" s="40"/>
      <c r="C98" s="48"/>
      <c r="D98" s="39" t="str">
        <f>'[1]СТАРТ+'!F62</f>
        <v>403В</v>
      </c>
      <c r="E98" s="40">
        <f>'[1]СТАРТ+'!G62</f>
        <v>10</v>
      </c>
      <c r="F98" s="49">
        <v>2</v>
      </c>
      <c r="G98" s="50">
        <v>5</v>
      </c>
      <c r="H98" s="50">
        <v>6</v>
      </c>
      <c r="I98" s="50">
        <v>5.5</v>
      </c>
      <c r="J98" s="50">
        <v>6</v>
      </c>
      <c r="K98" s="50">
        <v>5</v>
      </c>
      <c r="L98" s="50">
        <v>5.5</v>
      </c>
      <c r="M98" s="50">
        <v>5.5</v>
      </c>
      <c r="N98" s="51">
        <f>(SUM(G98:M98)-LARGE(G98:M98,1)-LARGE(G98:M98,2)-SMALL(G98:M98,1)-SMALL(G98:M98,2))</f>
        <v>16.5</v>
      </c>
      <c r="O98" s="52">
        <f>(SUM(G98:M98)-LARGE(G98:M98,1)-LARGE(G98:M98,2)-SMALL(G98:M98,1)-SMALL(G98:M98,2))*F98</f>
        <v>33</v>
      </c>
      <c r="P98" s="53">
        <f t="shared" si="8"/>
        <v>296.95</v>
      </c>
      <c r="Q98" s="46"/>
    </row>
    <row r="99" spans="3:17" ht="13.5" customHeight="1" outlineLevel="1">
      <c r="C99" s="55"/>
      <c r="D99" s="39" t="str">
        <f>'[1]СТАРТ+'!I62</f>
        <v>301В</v>
      </c>
      <c r="E99" s="40">
        <f>'[1]СТАРТ+'!J62</f>
        <v>10</v>
      </c>
      <c r="F99" s="49">
        <v>1.9</v>
      </c>
      <c r="G99" s="50">
        <v>7.5</v>
      </c>
      <c r="H99" s="50">
        <v>7</v>
      </c>
      <c r="I99" s="50">
        <v>8</v>
      </c>
      <c r="J99" s="50">
        <v>8</v>
      </c>
      <c r="K99" s="50">
        <v>7.5</v>
      </c>
      <c r="L99" s="50">
        <v>7</v>
      </c>
      <c r="M99" s="50">
        <v>7</v>
      </c>
      <c r="N99" s="51">
        <f>(SUM(G99:M99)-LARGE(G99:M99,1)-LARGE(G99:M99,2)-SMALL(G99:M99,1)-SMALL(G99:M99,2))</f>
        <v>22</v>
      </c>
      <c r="O99" s="52">
        <f>(SUM(G99:M99)-LARGE(G99:M99,1)-LARGE(G99:M99,2)-SMALL(G99:M99,1)-SMALL(G99:M99,2))*F99</f>
        <v>41.8</v>
      </c>
      <c r="P99" s="53">
        <f t="shared" si="8"/>
        <v>296.95</v>
      </c>
      <c r="Q99" s="56"/>
    </row>
    <row r="100" spans="3:17" ht="13.5" customHeight="1" outlineLevel="1">
      <c r="C100" s="55"/>
      <c r="D100" s="39" t="str">
        <f>'[1]СТАРТ+'!L62</f>
        <v>612В</v>
      </c>
      <c r="E100" s="40">
        <f>'[1]СТАРТ+'!M62</f>
        <v>10</v>
      </c>
      <c r="F100" s="49">
        <v>1.9</v>
      </c>
      <c r="G100" s="50">
        <v>7.5</v>
      </c>
      <c r="H100" s="50">
        <v>8</v>
      </c>
      <c r="I100" s="50">
        <v>7</v>
      </c>
      <c r="J100" s="50">
        <v>7.5</v>
      </c>
      <c r="K100" s="50">
        <v>7</v>
      </c>
      <c r="L100" s="50">
        <v>7</v>
      </c>
      <c r="M100" s="50">
        <v>7</v>
      </c>
      <c r="N100" s="51">
        <f>(SUM(G100:M100)-LARGE(G100:M100,1)-LARGE(G100:M100,2)-SMALL(G100:M100,1)-SMALL(G100:M100,2))</f>
        <v>21.5</v>
      </c>
      <c r="O100" s="52">
        <f>(SUM(G100:M100)-LARGE(G100:M100,1)-LARGE(G100:M100,2)-SMALL(G100:M100,1)-SMALL(G100:M100,2))*F100</f>
        <v>40.85</v>
      </c>
      <c r="P100" s="53">
        <f t="shared" si="8"/>
        <v>296.95</v>
      </c>
      <c r="Q100" s="56"/>
    </row>
    <row r="101" spans="3:17" ht="13.5" customHeight="1" outlineLevel="1">
      <c r="C101" s="55"/>
      <c r="D101" s="57"/>
      <c r="E101" s="58"/>
      <c r="F101" s="59">
        <v>7.4</v>
      </c>
      <c r="G101" s="50"/>
      <c r="H101" s="50"/>
      <c r="I101" s="50"/>
      <c r="J101" s="50"/>
      <c r="K101" s="50"/>
      <c r="L101" s="50"/>
      <c r="M101" s="50"/>
      <c r="N101" s="51"/>
      <c r="O101" s="60">
        <f>SUM(O97:O100)</f>
        <v>149.25</v>
      </c>
      <c r="P101" s="53">
        <f t="shared" si="8"/>
        <v>296.95</v>
      </c>
      <c r="Q101" s="56"/>
    </row>
    <row r="102" spans="3:17" ht="13.5" customHeight="1" outlineLevel="1">
      <c r="C102" s="55"/>
      <c r="D102" s="39" t="str">
        <f>'[1]СТАРТ+'!C63</f>
        <v>207С</v>
      </c>
      <c r="E102" s="40">
        <f>'[1]СТАРТ+'!D63</f>
        <v>10</v>
      </c>
      <c r="F102" s="49">
        <v>3.3</v>
      </c>
      <c r="G102" s="50">
        <v>5</v>
      </c>
      <c r="H102" s="50">
        <v>5</v>
      </c>
      <c r="I102" s="50">
        <v>5</v>
      </c>
      <c r="J102" s="50">
        <v>4.5</v>
      </c>
      <c r="K102" s="50">
        <v>4.5</v>
      </c>
      <c r="L102" s="50">
        <v>4.5</v>
      </c>
      <c r="M102" s="50">
        <v>4</v>
      </c>
      <c r="N102" s="51">
        <f>(SUM(G102:M102)-LARGE(G102:M102,1)-LARGE(G102:M102,2)-SMALL(G102:M102,1)-SMALL(G102:M102,2))</f>
        <v>14</v>
      </c>
      <c r="O102" s="52">
        <f>(SUM(G102:M102)-LARGE(G102:M102,1)-LARGE(G102:M102,2)-SMALL(G102:M102,1)-SMALL(G102:M102,2))*F102</f>
        <v>46.199999999999996</v>
      </c>
      <c r="P102" s="53">
        <f t="shared" si="8"/>
        <v>296.95</v>
      </c>
      <c r="Q102" s="56"/>
    </row>
    <row r="103" spans="3:17" ht="13.5" customHeight="1" outlineLevel="1">
      <c r="C103" s="55"/>
      <c r="D103" s="39" t="str">
        <f>'[1]СТАРТ+'!F63</f>
        <v>107В</v>
      </c>
      <c r="E103" s="40">
        <f>'[1]СТАРТ+'!G63</f>
        <v>10</v>
      </c>
      <c r="F103" s="49">
        <v>3</v>
      </c>
      <c r="G103" s="50">
        <v>5.5</v>
      </c>
      <c r="H103" s="50">
        <v>5</v>
      </c>
      <c r="I103" s="50">
        <v>4.5</v>
      </c>
      <c r="J103" s="50">
        <v>5.5</v>
      </c>
      <c r="K103" s="50">
        <v>5</v>
      </c>
      <c r="L103" s="50">
        <v>5.5</v>
      </c>
      <c r="M103" s="50">
        <v>6</v>
      </c>
      <c r="N103" s="51">
        <f>(SUM(G103:M103)-LARGE(G103:M103,1)-LARGE(G103:M103,2)-SMALL(G103:M103,1)-SMALL(G103:M103,2))</f>
        <v>16</v>
      </c>
      <c r="O103" s="52">
        <f>(SUM(G103:M103)-LARGE(G103:M103,1)-LARGE(G103:M103,2)-SMALL(G103:M103,1)-SMALL(G103:M103,2))*F103</f>
        <v>48</v>
      </c>
      <c r="P103" s="53">
        <f t="shared" si="8"/>
        <v>296.95</v>
      </c>
      <c r="Q103" s="56"/>
    </row>
    <row r="104" spans="3:17" ht="13.5" customHeight="1" outlineLevel="1">
      <c r="C104" s="61"/>
      <c r="D104" s="39" t="str">
        <f>'[1]СТАРТ+'!I63</f>
        <v>407С</v>
      </c>
      <c r="E104" s="40">
        <f>'[1]СТАРТ+'!J63</f>
        <v>10</v>
      </c>
      <c r="F104" s="49">
        <v>3.2</v>
      </c>
      <c r="G104" s="50">
        <v>5</v>
      </c>
      <c r="H104" s="50">
        <v>5</v>
      </c>
      <c r="I104" s="50">
        <v>4</v>
      </c>
      <c r="J104" s="50">
        <v>4</v>
      </c>
      <c r="K104" s="50">
        <v>4.5</v>
      </c>
      <c r="L104" s="50">
        <v>4</v>
      </c>
      <c r="M104" s="50">
        <v>4</v>
      </c>
      <c r="N104" s="51">
        <f>(SUM(G104:M104)-LARGE(G104:M104,1)-LARGE(G104:M104,2)-SMALL(G104:M104,1)-SMALL(G104:M104,2))</f>
        <v>12.5</v>
      </c>
      <c r="O104" s="52">
        <f>(SUM(G104:M104)-LARGE(G104:M104,1)-LARGE(G104:M104,2)-SMALL(G104:M104,1)-SMALL(G104:M104,2))*F104</f>
        <v>40</v>
      </c>
      <c r="P104" s="53">
        <f t="shared" si="8"/>
        <v>296.95</v>
      </c>
      <c r="Q104" s="56"/>
    </row>
    <row r="105" spans="4:16" ht="12.75">
      <c r="D105" s="39" t="str">
        <f>'[1]СТАРТ+'!L63</f>
        <v>5136Д</v>
      </c>
      <c r="E105" s="40">
        <f>'[1]СТАРТ+'!M63</f>
        <v>7</v>
      </c>
      <c r="F105" s="49">
        <v>3</v>
      </c>
      <c r="G105" s="50">
        <v>0.5</v>
      </c>
      <c r="H105" s="50">
        <v>1</v>
      </c>
      <c r="I105" s="50">
        <v>1.5</v>
      </c>
      <c r="J105" s="50">
        <v>2</v>
      </c>
      <c r="K105" s="50">
        <v>1.5</v>
      </c>
      <c r="L105" s="50">
        <v>1.5</v>
      </c>
      <c r="M105" s="50">
        <v>2</v>
      </c>
      <c r="N105" s="51">
        <f>(SUM(G105:M105)-LARGE(G105:M105,1)-LARGE(G105:M105,2)-SMALL(G105:M105,1)-SMALL(G105:M105,2))</f>
        <v>4.5</v>
      </c>
      <c r="O105" s="52">
        <f>(SUM(G105:M105)-LARGE(G105:M105,1)-LARGE(G105:M105,2)-SMALL(G105:M105,1)-SMALL(G105:M105,2))*F105</f>
        <v>13.5</v>
      </c>
      <c r="P105" s="53">
        <f t="shared" si="8"/>
        <v>296.95</v>
      </c>
    </row>
    <row r="106" spans="4:16" ht="12.75">
      <c r="D106" s="57"/>
      <c r="F106" s="64">
        <v>12.5</v>
      </c>
      <c r="O106" s="66">
        <f>SUM(O102:O105)</f>
        <v>147.7</v>
      </c>
      <c r="P106" s="53">
        <f t="shared" si="8"/>
        <v>296.95</v>
      </c>
    </row>
    <row r="107" spans="1:17" s="47" customFormat="1" ht="15" customHeight="1">
      <c r="A107" s="39">
        <v>10</v>
      </c>
      <c r="B107" s="40">
        <f>'[1]СТАРТ+'!B72</f>
        <v>7</v>
      </c>
      <c r="C107" s="41" t="str">
        <f>'[1]СТАРТ+'!C72</f>
        <v>НЕФЕДОВ КИРИЛЛ</v>
      </c>
      <c r="D107" s="42"/>
      <c r="E107" s="42"/>
      <c r="F107" s="43"/>
      <c r="G107" s="41"/>
      <c r="H107" s="41">
        <f>'[1]СТАРТ+'!I72</f>
        <v>2000</v>
      </c>
      <c r="I107" s="41">
        <f>'[1]СТАРТ+'!J72</f>
        <v>1</v>
      </c>
      <c r="J107" s="41" t="str">
        <f>'[1]СТАРТ+'!K72</f>
        <v>МОСКВА-2, ЮНОСТЬ МОСКВЫ</v>
      </c>
      <c r="K107" s="44"/>
      <c r="L107" s="41"/>
      <c r="M107" s="41"/>
      <c r="N107" s="41"/>
      <c r="O107" s="39"/>
      <c r="P107" s="45">
        <f>SUM(O112:O116)</f>
        <v>263.4</v>
      </c>
      <c r="Q107" s="46" t="str">
        <f>'[1]СТАРТ+'!O72</f>
        <v>КАШТАНОВ А.Е.</v>
      </c>
    </row>
    <row r="108" spans="1:17" s="47" customFormat="1" ht="13.5" customHeight="1">
      <c r="A108" s="39"/>
      <c r="B108" s="40"/>
      <c r="C108" s="48"/>
      <c r="D108" s="39" t="str">
        <f>'[1]СТАРТ+'!C73</f>
        <v>103В</v>
      </c>
      <c r="E108" s="40">
        <f>'[1]СТАРТ+'!D73</f>
        <v>7</v>
      </c>
      <c r="F108" s="49">
        <v>1.6</v>
      </c>
      <c r="G108" s="50">
        <v>5.5</v>
      </c>
      <c r="H108" s="50">
        <v>6</v>
      </c>
      <c r="I108" s="50">
        <v>5.5</v>
      </c>
      <c r="J108" s="50">
        <v>6</v>
      </c>
      <c r="K108" s="50">
        <v>5.5</v>
      </c>
      <c r="L108" s="50">
        <v>5.5</v>
      </c>
      <c r="M108" s="50">
        <v>5.5</v>
      </c>
      <c r="N108" s="51">
        <f>(SUM(G108:M108)-LARGE(G108:M108,1)-LARGE(G108:M108,2)-SMALL(G108:M108,1)-SMALL(G108:M108,2))</f>
        <v>16.5</v>
      </c>
      <c r="O108" s="52">
        <f>(SUM(G108:M108)-LARGE(G108:M108,1)-LARGE(G108:M108,2)-SMALL(G108:M108,1)-SMALL(G108:M108,2))*F108</f>
        <v>26.400000000000002</v>
      </c>
      <c r="P108" s="53">
        <f aca="true" t="shared" si="9" ref="P108:P117">P107</f>
        <v>263.4</v>
      </c>
      <c r="Q108" s="46"/>
    </row>
    <row r="109" spans="1:17" s="47" customFormat="1" ht="13.5" customHeight="1">
      <c r="A109" s="39"/>
      <c r="B109" s="40"/>
      <c r="C109" s="48"/>
      <c r="D109" s="39" t="str">
        <f>'[1]СТАРТ+'!F73</f>
        <v>5132Д</v>
      </c>
      <c r="E109" s="40">
        <f>'[1]СТАРТ+'!G73</f>
        <v>7</v>
      </c>
      <c r="F109" s="49">
        <v>2.1</v>
      </c>
      <c r="G109" s="50">
        <v>6.5</v>
      </c>
      <c r="H109" s="50">
        <v>6</v>
      </c>
      <c r="I109" s="50">
        <v>6</v>
      </c>
      <c r="J109" s="50">
        <v>6</v>
      </c>
      <c r="K109" s="50">
        <v>6</v>
      </c>
      <c r="L109" s="50">
        <v>6</v>
      </c>
      <c r="M109" s="50">
        <v>6</v>
      </c>
      <c r="N109" s="51">
        <f>(SUM(G109:M109)-LARGE(G109:M109,1)-LARGE(G109:M109,2)-SMALL(G109:M109,1)-SMALL(G109:M109,2))</f>
        <v>18</v>
      </c>
      <c r="O109" s="52">
        <f>(SUM(G109:M109)-LARGE(G109:M109,1)-LARGE(G109:M109,2)-SMALL(G109:M109,1)-SMALL(G109:M109,2))*F109</f>
        <v>37.800000000000004</v>
      </c>
      <c r="P109" s="53">
        <f t="shared" si="9"/>
        <v>263.4</v>
      </c>
      <c r="Q109" s="46"/>
    </row>
    <row r="110" spans="3:17" ht="13.5" customHeight="1" outlineLevel="1">
      <c r="C110" s="55"/>
      <c r="D110" s="39" t="str">
        <f>'[1]СТАРТ+'!I73</f>
        <v>301В</v>
      </c>
      <c r="E110" s="40">
        <f>'[1]СТАРТ+'!J73</f>
        <v>7</v>
      </c>
      <c r="F110" s="49">
        <v>1.9</v>
      </c>
      <c r="G110" s="50">
        <v>7</v>
      </c>
      <c r="H110" s="50">
        <v>7.5</v>
      </c>
      <c r="I110" s="50">
        <v>7</v>
      </c>
      <c r="J110" s="50">
        <v>7.5</v>
      </c>
      <c r="K110" s="50">
        <v>7</v>
      </c>
      <c r="L110" s="50">
        <v>7</v>
      </c>
      <c r="M110" s="50">
        <v>6.5</v>
      </c>
      <c r="N110" s="51">
        <f>(SUM(G110:M110)-LARGE(G110:M110,1)-LARGE(G110:M110,2)-SMALL(G110:M110,1)-SMALL(G110:M110,2))</f>
        <v>21</v>
      </c>
      <c r="O110" s="52">
        <f>(SUM(G110:M110)-LARGE(G110:M110,1)-LARGE(G110:M110,2)-SMALL(G110:M110,1)-SMALL(G110:M110,2))*F110</f>
        <v>39.9</v>
      </c>
      <c r="P110" s="53">
        <f t="shared" si="9"/>
        <v>263.4</v>
      </c>
      <c r="Q110" s="56"/>
    </row>
    <row r="111" spans="3:17" ht="13.5" customHeight="1" outlineLevel="1">
      <c r="C111" s="55"/>
      <c r="D111" s="39" t="str">
        <f>'[1]СТАРТ+'!L73</f>
        <v>401В</v>
      </c>
      <c r="E111" s="40">
        <f>'[1]СТАРТ+'!M73</f>
        <v>7</v>
      </c>
      <c r="F111" s="49">
        <v>1.4</v>
      </c>
      <c r="G111" s="50">
        <v>6</v>
      </c>
      <c r="H111" s="50">
        <v>2</v>
      </c>
      <c r="I111" s="50">
        <v>6</v>
      </c>
      <c r="J111" s="50">
        <v>4</v>
      </c>
      <c r="K111" s="50">
        <v>6</v>
      </c>
      <c r="L111" s="50">
        <v>6</v>
      </c>
      <c r="M111" s="50">
        <v>6</v>
      </c>
      <c r="N111" s="51">
        <f>(SUM(G111:M111)-LARGE(G111:M111,1)-LARGE(G111:M111,2)-SMALL(G111:M111,1)-SMALL(G111:M111,2))</f>
        <v>18</v>
      </c>
      <c r="O111" s="52">
        <f>(SUM(G111:M111)-LARGE(G111:M111,1)-LARGE(G111:M111,2)-SMALL(G111:M111,1)-SMALL(G111:M111,2))*F111</f>
        <v>25.2</v>
      </c>
      <c r="P111" s="53">
        <f t="shared" si="9"/>
        <v>263.4</v>
      </c>
      <c r="Q111" s="56"/>
    </row>
    <row r="112" spans="3:17" ht="13.5" customHeight="1" outlineLevel="1">
      <c r="C112" s="55"/>
      <c r="D112" s="57"/>
      <c r="E112" s="58"/>
      <c r="F112" s="59">
        <v>7</v>
      </c>
      <c r="G112" s="50"/>
      <c r="H112" s="50"/>
      <c r="I112" s="50"/>
      <c r="J112" s="50"/>
      <c r="K112" s="50"/>
      <c r="L112" s="50"/>
      <c r="M112" s="50"/>
      <c r="N112" s="51"/>
      <c r="O112" s="60">
        <f>SUM(O108:O111)</f>
        <v>129.29999999999998</v>
      </c>
      <c r="P112" s="53">
        <f t="shared" si="9"/>
        <v>263.4</v>
      </c>
      <c r="Q112" s="56"/>
    </row>
    <row r="113" spans="3:17" ht="13.5" customHeight="1" outlineLevel="1">
      <c r="C113" s="55"/>
      <c r="D113" s="39" t="str">
        <f>'[1]СТАРТ+'!C74</f>
        <v>405С</v>
      </c>
      <c r="E113" s="40">
        <f>'[1]СТАРТ+'!D74</f>
        <v>7</v>
      </c>
      <c r="F113" s="49">
        <v>2.7</v>
      </c>
      <c r="G113" s="50">
        <v>5.5</v>
      </c>
      <c r="H113" s="50">
        <v>5</v>
      </c>
      <c r="I113" s="50">
        <v>5</v>
      </c>
      <c r="J113" s="50">
        <v>5</v>
      </c>
      <c r="K113" s="50">
        <v>5</v>
      </c>
      <c r="L113" s="50">
        <v>4.5</v>
      </c>
      <c r="M113" s="50">
        <v>5</v>
      </c>
      <c r="N113" s="51">
        <f>(SUM(G113:M113)-LARGE(G113:M113,1)-LARGE(G113:M113,2)-SMALL(G113:M113,1)-SMALL(G113:M113,2))</f>
        <v>15</v>
      </c>
      <c r="O113" s="52">
        <f>(SUM(G113:M113)-LARGE(G113:M113,1)-LARGE(G113:M113,2)-SMALL(G113:M113,1)-SMALL(G113:M113,2))*F113</f>
        <v>40.5</v>
      </c>
      <c r="P113" s="53">
        <f t="shared" si="9"/>
        <v>263.4</v>
      </c>
      <c r="Q113" s="56"/>
    </row>
    <row r="114" spans="3:17" ht="13.5" customHeight="1" outlineLevel="1">
      <c r="C114" s="55"/>
      <c r="D114" s="39" t="str">
        <f>'[1]СТАРТ+'!F74</f>
        <v>105В</v>
      </c>
      <c r="E114" s="40">
        <f>'[1]СТАРТ+'!G74</f>
        <v>5</v>
      </c>
      <c r="F114" s="49">
        <v>2.6</v>
      </c>
      <c r="G114" s="50">
        <v>5.5</v>
      </c>
      <c r="H114" s="50">
        <v>6</v>
      </c>
      <c r="I114" s="50">
        <v>5</v>
      </c>
      <c r="J114" s="50">
        <v>5</v>
      </c>
      <c r="K114" s="50">
        <v>5</v>
      </c>
      <c r="L114" s="50">
        <v>5</v>
      </c>
      <c r="M114" s="50">
        <v>5</v>
      </c>
      <c r="N114" s="51">
        <f>(SUM(G114:M114)-LARGE(G114:M114,1)-LARGE(G114:M114,2)-SMALL(G114:M114,1)-SMALL(G114:M114,2))</f>
        <v>15</v>
      </c>
      <c r="O114" s="52">
        <f>(SUM(G114:M114)-LARGE(G114:M114,1)-LARGE(G114:M114,2)-SMALL(G114:M114,1)-SMALL(G114:M114,2))*F114</f>
        <v>39</v>
      </c>
      <c r="P114" s="53">
        <f t="shared" si="9"/>
        <v>263.4</v>
      </c>
      <c r="Q114" s="56"/>
    </row>
    <row r="115" spans="3:17" ht="13.5" customHeight="1" outlineLevel="1">
      <c r="C115" s="61"/>
      <c r="D115" s="39" t="str">
        <f>'[1]СТАРТ+'!I74</f>
        <v>205С</v>
      </c>
      <c r="E115" s="40">
        <f>'[1]СТАРТ+'!J74</f>
        <v>7</v>
      </c>
      <c r="F115" s="49">
        <v>2.8</v>
      </c>
      <c r="G115" s="50">
        <v>3</v>
      </c>
      <c r="H115" s="50">
        <v>3.5</v>
      </c>
      <c r="I115" s="50">
        <v>3</v>
      </c>
      <c r="J115" s="50">
        <v>3.5</v>
      </c>
      <c r="K115" s="50">
        <v>3</v>
      </c>
      <c r="L115" s="50">
        <v>2.5</v>
      </c>
      <c r="M115" s="50">
        <v>3</v>
      </c>
      <c r="N115" s="51">
        <f>(SUM(G115:M115)-LARGE(G115:M115,1)-LARGE(G115:M115,2)-SMALL(G115:M115,1)-SMALL(G115:M115,2))</f>
        <v>9</v>
      </c>
      <c r="O115" s="52">
        <f>(SUM(G115:M115)-LARGE(G115:M115,1)-LARGE(G115:M115,2)-SMALL(G115:M115,1)-SMALL(G115:M115,2))*F115</f>
        <v>25.2</v>
      </c>
      <c r="P115" s="53">
        <f t="shared" si="9"/>
        <v>263.4</v>
      </c>
      <c r="Q115" s="56"/>
    </row>
    <row r="116" spans="4:16" ht="12.75">
      <c r="D116" s="39" t="str">
        <f>'[1]СТАРТ+'!L74</f>
        <v>5235Д</v>
      </c>
      <c r="E116" s="40">
        <f>'[1]СТАРТ+'!M74</f>
        <v>7</v>
      </c>
      <c r="F116" s="49">
        <v>2.8</v>
      </c>
      <c r="G116" s="50">
        <v>3.5</v>
      </c>
      <c r="H116" s="50">
        <v>5</v>
      </c>
      <c r="I116" s="50">
        <v>3.5</v>
      </c>
      <c r="J116" s="50">
        <v>3</v>
      </c>
      <c r="K116" s="50">
        <v>3.5</v>
      </c>
      <c r="L116" s="50">
        <v>4</v>
      </c>
      <c r="M116" s="50">
        <v>2.5</v>
      </c>
      <c r="N116" s="51">
        <f>(SUM(G116:M116)-LARGE(G116:M116,1)-LARGE(G116:M116,2)-SMALL(G116:M116,1)-SMALL(G116:M116,2))</f>
        <v>10.5</v>
      </c>
      <c r="O116" s="52">
        <f>(SUM(G116:M116)-LARGE(G116:M116,1)-LARGE(G116:M116,2)-SMALL(G116:M116,1)-SMALL(G116:M116,2))*F116</f>
        <v>29.4</v>
      </c>
      <c r="P116" s="53">
        <f t="shared" si="9"/>
        <v>263.4</v>
      </c>
    </row>
    <row r="117" spans="4:16" ht="12.75">
      <c r="D117" s="57"/>
      <c r="F117" s="64">
        <v>10.9</v>
      </c>
      <c r="O117" s="66">
        <f>SUM(O113:O116)</f>
        <v>134.1</v>
      </c>
      <c r="P117" s="53">
        <f t="shared" si="9"/>
        <v>263.4</v>
      </c>
    </row>
  </sheetData>
  <mergeCells count="1">
    <mergeCell ref="G5:M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7"/>
  <sheetViews>
    <sheetView tabSelected="1" workbookViewId="0" topLeftCell="A1">
      <selection activeCell="P18" sqref="P18"/>
    </sheetView>
  </sheetViews>
  <sheetFormatPr defaultColWidth="8.00390625" defaultRowHeight="12.75" outlineLevelRow="1"/>
  <cols>
    <col min="1" max="1" width="6.25390625" style="54" customWidth="1"/>
    <col min="2" max="2" width="3.125" style="54" customWidth="1"/>
    <col min="3" max="3" width="2.375" style="7" customWidth="1"/>
    <col min="4" max="4" width="7.00390625" style="63" customWidth="1"/>
    <col min="5" max="5" width="4.125" style="63" customWidth="1"/>
    <col min="6" max="6" width="5.625" style="67" customWidth="1"/>
    <col min="7" max="7" width="5.625" style="7" customWidth="1"/>
    <col min="8" max="11" width="5.75390625" style="65" customWidth="1"/>
    <col min="12" max="12" width="5.00390625" style="7" customWidth="1"/>
    <col min="13" max="13" width="5.875" style="7" customWidth="1"/>
    <col min="14" max="14" width="6.75390625" style="7" customWidth="1"/>
    <col min="15" max="17" width="10.75390625" style="7" customWidth="1"/>
    <col min="18" max="18" width="11.375" style="68" customWidth="1"/>
    <col min="19" max="19" width="11.875" style="62" customWidth="1"/>
    <col min="20" max="21" width="8.00390625" style="7" customWidth="1"/>
    <col min="22" max="22" width="2.75390625" style="7" customWidth="1"/>
    <col min="23" max="16384" width="8.00390625" style="7" customWidth="1"/>
  </cols>
  <sheetData>
    <row r="1" spans="1:19" ht="15">
      <c r="A1" s="1"/>
      <c r="B1" s="1"/>
      <c r="C1" s="2"/>
      <c r="D1" s="3"/>
      <c r="E1" s="3"/>
      <c r="F1" s="4"/>
      <c r="G1" s="3"/>
      <c r="H1" s="2"/>
      <c r="I1" s="2"/>
      <c r="J1" s="2"/>
      <c r="K1" s="5"/>
      <c r="L1" s="2"/>
      <c r="M1" s="2"/>
      <c r="N1" s="2"/>
      <c r="O1" s="2"/>
      <c r="P1" s="2"/>
      <c r="Q1" s="2"/>
      <c r="R1" s="6"/>
      <c r="S1" s="2"/>
    </row>
    <row r="2" spans="1:19" ht="15.75">
      <c r="A2" s="8"/>
      <c r="B2" s="8"/>
      <c r="C2" s="9"/>
      <c r="D2" s="10" t="s">
        <v>9</v>
      </c>
      <c r="E2" s="11"/>
      <c r="F2" s="12"/>
      <c r="G2" s="8"/>
      <c r="H2" s="8"/>
      <c r="I2" s="8"/>
      <c r="J2" s="8"/>
      <c r="K2" s="8"/>
      <c r="L2" s="8"/>
      <c r="M2" s="8"/>
      <c r="N2" s="2"/>
      <c r="O2" s="2"/>
      <c r="P2" s="2"/>
      <c r="Q2" s="2"/>
      <c r="R2" s="6"/>
      <c r="S2" s="2"/>
    </row>
    <row r="3" spans="1:19" ht="15.75">
      <c r="A3" s="13"/>
      <c r="B3" s="13"/>
      <c r="C3" s="3"/>
      <c r="D3" s="10" t="str">
        <f>'[1]СТАРТ+'!C4</f>
        <v>ВЫШКА, ЮНИОРЫ, группа "В"</v>
      </c>
      <c r="E3" s="10"/>
      <c r="F3" s="10"/>
      <c r="G3" s="10"/>
      <c r="H3" s="10"/>
      <c r="I3" s="10"/>
      <c r="J3" s="10"/>
      <c r="K3" s="14"/>
      <c r="L3" s="2"/>
      <c r="M3" s="2"/>
      <c r="N3" s="2"/>
      <c r="O3" s="2"/>
      <c r="P3" s="2"/>
      <c r="Q3" s="2"/>
      <c r="R3" s="6"/>
      <c r="S3" s="2"/>
    </row>
    <row r="4" spans="1:19" ht="15">
      <c r="A4" s="13"/>
      <c r="B4" s="13"/>
      <c r="D4" s="3"/>
      <c r="E4" s="3"/>
      <c r="F4" s="4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6"/>
      <c r="S4" s="2"/>
    </row>
    <row r="5" spans="1:19" ht="12.75" customHeight="1">
      <c r="A5" s="16"/>
      <c r="B5" s="16"/>
      <c r="C5" s="17" t="s">
        <v>1</v>
      </c>
      <c r="D5" s="18"/>
      <c r="E5" s="18"/>
      <c r="F5" s="19"/>
      <c r="G5" s="76" t="s">
        <v>2</v>
      </c>
      <c r="H5" s="77"/>
      <c r="I5" s="77"/>
      <c r="J5" s="77"/>
      <c r="K5" s="77"/>
      <c r="L5" s="77"/>
      <c r="M5" s="77"/>
      <c r="N5" s="20"/>
      <c r="O5" s="20"/>
      <c r="P5" s="69"/>
      <c r="Q5" s="70" t="s">
        <v>10</v>
      </c>
      <c r="R5" s="70" t="s">
        <v>11</v>
      </c>
      <c r="S5" s="22"/>
    </row>
    <row r="6" spans="1:19" ht="13.5" thickBot="1">
      <c r="A6" s="23" t="s">
        <v>3</v>
      </c>
      <c r="B6" s="23" t="s">
        <v>4</v>
      </c>
      <c r="C6" s="24"/>
      <c r="D6" s="25" t="s">
        <v>5</v>
      </c>
      <c r="E6" s="25"/>
      <c r="F6" s="26" t="s">
        <v>6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/>
      <c r="O6" s="28"/>
      <c r="P6" s="71" t="s">
        <v>7</v>
      </c>
      <c r="Q6" s="72" t="s">
        <v>12</v>
      </c>
      <c r="R6" s="72" t="s">
        <v>7</v>
      </c>
      <c r="S6" s="30" t="s">
        <v>8</v>
      </c>
    </row>
    <row r="7" spans="1:19" ht="12.75">
      <c r="A7" s="31"/>
      <c r="B7" s="31"/>
      <c r="C7" s="32"/>
      <c r="D7" s="33"/>
      <c r="E7" s="33"/>
      <c r="F7" s="34"/>
      <c r="G7" s="35"/>
      <c r="H7" s="35"/>
      <c r="I7" s="35"/>
      <c r="J7" s="35"/>
      <c r="K7" s="35"/>
      <c r="L7" s="35"/>
      <c r="M7" s="35"/>
      <c r="N7" s="35"/>
      <c r="O7" s="36"/>
      <c r="P7" s="36"/>
      <c r="Q7" s="36"/>
      <c r="R7" s="37">
        <v>9999</v>
      </c>
      <c r="S7" s="38"/>
    </row>
    <row r="8" spans="1:19" s="47" customFormat="1" ht="15" customHeight="1">
      <c r="A8" s="39">
        <v>1</v>
      </c>
      <c r="B8" s="40">
        <f>'[1]СТАРТ+ (2)'!B60</f>
        <v>10</v>
      </c>
      <c r="C8" s="41" t="str">
        <f>'[1]СТАРТ+ (2)'!C60</f>
        <v>АРЗЮТОВ ИЛЬЯ</v>
      </c>
      <c r="D8" s="42"/>
      <c r="E8" s="42"/>
      <c r="F8" s="43"/>
      <c r="G8" s="41"/>
      <c r="H8" s="41">
        <f>'[1]СТАРТ+ (2)'!I60</f>
        <v>2000</v>
      </c>
      <c r="I8" s="41" t="str">
        <f>'[1]СТАРТ+ (2)'!J60</f>
        <v>КМС</v>
      </c>
      <c r="J8" s="41" t="str">
        <f>'[1]СТАРТ+ (2)'!K60</f>
        <v>САРАТОВ, СДЮСШОР 11</v>
      </c>
      <c r="K8" s="44"/>
      <c r="L8" s="41"/>
      <c r="M8" s="41"/>
      <c r="N8" s="41"/>
      <c r="O8" s="39"/>
      <c r="P8" s="73">
        <f>O13</f>
        <v>255.15</v>
      </c>
      <c r="Q8" s="73">
        <v>173.6</v>
      </c>
      <c r="R8" s="45">
        <v>428.75</v>
      </c>
      <c r="S8" s="46" t="str">
        <f>'[1]СТАРТ+ (2)'!O60</f>
        <v>АБРОСИМОВА Л.В., СТОЛБОВ А.Н.</v>
      </c>
    </row>
    <row r="9" spans="1:19" s="47" customFormat="1" ht="13.5" customHeight="1">
      <c r="A9" s="39"/>
      <c r="B9" s="40"/>
      <c r="C9" s="48"/>
      <c r="D9" s="39" t="str">
        <f>'[1]СТАРТ+ (2)'!C61</f>
        <v>107В</v>
      </c>
      <c r="E9" s="40">
        <f>'[1]СТАРТ+ (2)'!D61</f>
        <v>10</v>
      </c>
      <c r="F9" s="49">
        <f>'[1]СТАРТ+ (2)'!E61</f>
        <v>3</v>
      </c>
      <c r="G9" s="50">
        <v>6</v>
      </c>
      <c r="H9" s="50">
        <v>5.5</v>
      </c>
      <c r="I9" s="50">
        <v>6.5</v>
      </c>
      <c r="J9" s="50">
        <v>4.5</v>
      </c>
      <c r="K9" s="50">
        <v>6</v>
      </c>
      <c r="L9" s="50">
        <v>5.5</v>
      </c>
      <c r="M9" s="50">
        <v>5.5</v>
      </c>
      <c r="N9" s="51">
        <f>(SUM(G9:M9)-LARGE(G9:M9,1)-LARGE(G9:M9,2)-SMALL(G9:M9,1)-SMALL(G9:M9,2))</f>
        <v>17</v>
      </c>
      <c r="O9" s="52">
        <f>(SUM(G9:M9)-LARGE(G9:M9,1)-LARGE(G9:M9,2)-SMALL(G9:M9,1)-SMALL(G9:M9,2))*F9</f>
        <v>51</v>
      </c>
      <c r="P9" s="52"/>
      <c r="Q9" s="52"/>
      <c r="R9" s="53">
        <v>428.75</v>
      </c>
      <c r="S9" s="46"/>
    </row>
    <row r="10" spans="1:19" s="47" customFormat="1" ht="13.5" customHeight="1">
      <c r="A10" s="39"/>
      <c r="B10" s="40"/>
      <c r="C10" s="48"/>
      <c r="D10" s="39" t="str">
        <f>'[1]СТАРТ+ (2)'!F61</f>
        <v>407С</v>
      </c>
      <c r="E10" s="40">
        <f>'[1]СТАРТ+ (2)'!G61</f>
        <v>10</v>
      </c>
      <c r="F10" s="49">
        <f>'[1]СТАРТ+ (2)'!H61</f>
        <v>3.2</v>
      </c>
      <c r="G10" s="50">
        <v>7</v>
      </c>
      <c r="H10" s="50">
        <v>7</v>
      </c>
      <c r="I10" s="50">
        <v>7.5</v>
      </c>
      <c r="J10" s="50">
        <v>7</v>
      </c>
      <c r="K10" s="50">
        <v>7</v>
      </c>
      <c r="L10" s="50">
        <v>7</v>
      </c>
      <c r="M10" s="50">
        <v>7.5</v>
      </c>
      <c r="N10" s="51">
        <f>(SUM(G10:M10)-LARGE(G10:M10,1)-LARGE(G10:M10,2)-SMALL(G10:M10,1)-SMALL(G10:M10,2))</f>
        <v>21</v>
      </c>
      <c r="O10" s="52">
        <f>(SUM(G10:M10)-LARGE(G10:M10,1)-LARGE(G10:M10,2)-SMALL(G10:M10,1)-SMALL(G10:M10,2))*F10</f>
        <v>67.2</v>
      </c>
      <c r="P10" s="52"/>
      <c r="Q10" s="52"/>
      <c r="R10" s="53">
        <v>428.75</v>
      </c>
      <c r="S10" s="46"/>
    </row>
    <row r="11" spans="3:19" ht="13.5" customHeight="1" outlineLevel="1">
      <c r="C11" s="55"/>
      <c r="D11" s="39" t="str">
        <f>'[1]СТАРТ+ (2)'!I61</f>
        <v>207С</v>
      </c>
      <c r="E11" s="40">
        <f>'[1]СТАРТ+ (2)'!J61</f>
        <v>10</v>
      </c>
      <c r="F11" s="49">
        <f>'[1]СТАРТ+ (2)'!K61</f>
        <v>3.3</v>
      </c>
      <c r="G11" s="50">
        <v>7</v>
      </c>
      <c r="H11" s="50">
        <v>6.5</v>
      </c>
      <c r="I11" s="50">
        <v>6.5</v>
      </c>
      <c r="J11" s="50">
        <v>7.5</v>
      </c>
      <c r="K11" s="50">
        <v>6.5</v>
      </c>
      <c r="L11" s="50">
        <v>6</v>
      </c>
      <c r="M11" s="50">
        <v>6</v>
      </c>
      <c r="N11" s="51">
        <f>(SUM(G11:M11)-LARGE(G11:M11,1)-LARGE(G11:M11,2)-SMALL(G11:M11,1)-SMALL(G11:M11,2))</f>
        <v>19.5</v>
      </c>
      <c r="O11" s="52">
        <f>(SUM(G11:M11)-LARGE(G11:M11,1)-LARGE(G11:M11,2)-SMALL(G11:M11,1)-SMALL(G11:M11,2))*F11</f>
        <v>64.35</v>
      </c>
      <c r="P11" s="52"/>
      <c r="Q11" s="52"/>
      <c r="R11" s="53">
        <v>428.75</v>
      </c>
      <c r="S11" s="56"/>
    </row>
    <row r="12" spans="3:19" ht="13.5" customHeight="1" outlineLevel="1">
      <c r="C12" s="55"/>
      <c r="D12" s="39" t="str">
        <f>'[1]СТАРТ+ (2)'!L61</f>
        <v>626С</v>
      </c>
      <c r="E12" s="40">
        <f>'[1]СТАРТ+ (2)'!M61</f>
        <v>10</v>
      </c>
      <c r="F12" s="49">
        <f>'[1]СТАРТ+ (2)'!N61</f>
        <v>3.3</v>
      </c>
      <c r="G12" s="50">
        <v>7.5</v>
      </c>
      <c r="H12" s="50">
        <v>7</v>
      </c>
      <c r="I12" s="50">
        <v>7.5</v>
      </c>
      <c r="J12" s="50">
        <v>7.5</v>
      </c>
      <c r="K12" s="50">
        <v>7</v>
      </c>
      <c r="L12" s="50">
        <v>7.5</v>
      </c>
      <c r="M12" s="50">
        <v>7</v>
      </c>
      <c r="N12" s="51">
        <f>(SUM(G12:M12)-LARGE(G12:M12,1)-LARGE(G12:M12,2)-SMALL(G12:M12,1)-SMALL(G12:M12,2))</f>
        <v>22</v>
      </c>
      <c r="O12" s="52">
        <f>(SUM(G12:M12)-LARGE(G12:M12,1)-LARGE(G12:M12,2)-SMALL(G12:M12,1)-SMALL(G12:M12,2))*F12</f>
        <v>72.6</v>
      </c>
      <c r="P12" s="52"/>
      <c r="Q12" s="52"/>
      <c r="R12" s="53">
        <v>428.75</v>
      </c>
      <c r="S12" s="56"/>
    </row>
    <row r="13" spans="15:18" ht="14.25">
      <c r="O13" s="74">
        <f>SUM(O9:O12)</f>
        <v>255.15</v>
      </c>
      <c r="R13" s="75">
        <v>428.75</v>
      </c>
    </row>
    <row r="14" spans="1:19" s="47" customFormat="1" ht="15" customHeight="1">
      <c r="A14" s="39">
        <v>2</v>
      </c>
      <c r="B14" s="40">
        <f>'[1]СТАРТ+ (2)'!B12</f>
        <v>2</v>
      </c>
      <c r="C14" s="41" t="str">
        <f>'[1]СТАРТ+ (2)'!C12</f>
        <v>РАЗУВАЕВ ВЛАДИСЛАВ</v>
      </c>
      <c r="D14" s="42"/>
      <c r="E14" s="42"/>
      <c r="F14" s="43"/>
      <c r="G14" s="41"/>
      <c r="H14" s="41">
        <f>'[1]СТАРТ+ (2)'!I12</f>
        <v>1999</v>
      </c>
      <c r="I14" s="41" t="str">
        <f>'[1]СТАРТ+ (2)'!J12</f>
        <v>МС</v>
      </c>
      <c r="J14" s="41" t="str">
        <f>'[1]СТАРТ+ (2)'!K12</f>
        <v>ВОРОНЕЖ, ОСДЮСШОР ИМ. Д.САУТИНА</v>
      </c>
      <c r="K14" s="44"/>
      <c r="L14" s="41"/>
      <c r="M14" s="41"/>
      <c r="N14" s="41"/>
      <c r="O14" s="39"/>
      <c r="P14" s="73">
        <f>O19</f>
        <v>254.7</v>
      </c>
      <c r="Q14" s="73">
        <v>149.25</v>
      </c>
      <c r="R14" s="45">
        <v>403.95</v>
      </c>
      <c r="S14" s="46" t="str">
        <f>'[1]СТАРТ+ (2)'!O12</f>
        <v>ЧЕРНЫХ Л.В.</v>
      </c>
    </row>
    <row r="15" spans="1:19" s="47" customFormat="1" ht="13.5" customHeight="1">
      <c r="A15" s="39"/>
      <c r="B15" s="40"/>
      <c r="C15" s="48"/>
      <c r="D15" s="39" t="str">
        <f>'[1]СТАРТ+ (2)'!C13</f>
        <v>107В</v>
      </c>
      <c r="E15" s="40">
        <f>'[1]СТАРТ+ (2)'!D13</f>
        <v>10</v>
      </c>
      <c r="F15" s="49">
        <f>'[1]СТАРТ+ (2)'!E13</f>
        <v>3</v>
      </c>
      <c r="G15" s="50">
        <v>7.5</v>
      </c>
      <c r="H15" s="50">
        <v>7.5</v>
      </c>
      <c r="I15" s="50">
        <v>7.5</v>
      </c>
      <c r="J15" s="50">
        <v>7.5</v>
      </c>
      <c r="K15" s="50">
        <v>7.5</v>
      </c>
      <c r="L15" s="50">
        <v>7.5</v>
      </c>
      <c r="M15" s="50">
        <v>7</v>
      </c>
      <c r="N15" s="51">
        <f>(SUM(G15:M15)-LARGE(G15:M15,1)-LARGE(G15:M15,2)-SMALL(G15:M15,1)-SMALL(G15:M15,2))</f>
        <v>22.5</v>
      </c>
      <c r="O15" s="52">
        <f>(SUM(G15:M15)-LARGE(G15:M15,1)-LARGE(G15:M15,2)-SMALL(G15:M15,1)-SMALL(G15:M15,2))*F15</f>
        <v>67.5</v>
      </c>
      <c r="P15" s="52"/>
      <c r="Q15" s="52"/>
      <c r="R15" s="53">
        <v>403.95</v>
      </c>
      <c r="S15" s="46"/>
    </row>
    <row r="16" spans="1:19" s="47" customFormat="1" ht="13.5" customHeight="1">
      <c r="A16" s="39"/>
      <c r="B16" s="40"/>
      <c r="C16" s="48"/>
      <c r="D16" s="39" t="str">
        <f>'[1]СТАРТ+ (2)'!F13</f>
        <v>407С</v>
      </c>
      <c r="E16" s="40">
        <f>'[1]СТАРТ+ (2)'!G13</f>
        <v>10</v>
      </c>
      <c r="F16" s="49">
        <f>'[1]СТАРТ+ (2)'!H13</f>
        <v>3.2</v>
      </c>
      <c r="G16" s="50">
        <v>6</v>
      </c>
      <c r="H16" s="50">
        <v>6</v>
      </c>
      <c r="I16" s="50">
        <v>6</v>
      </c>
      <c r="J16" s="50">
        <v>5.5</v>
      </c>
      <c r="K16" s="50">
        <v>6.5</v>
      </c>
      <c r="L16" s="50">
        <v>6</v>
      </c>
      <c r="M16" s="50">
        <v>6.5</v>
      </c>
      <c r="N16" s="51">
        <f>(SUM(G16:M16)-LARGE(G16:M16,1)-LARGE(G16:M16,2)-SMALL(G16:M16,1)-SMALL(G16:M16,2))</f>
        <v>18</v>
      </c>
      <c r="O16" s="52">
        <f>(SUM(G16:M16)-LARGE(G16:M16,1)-LARGE(G16:M16,2)-SMALL(G16:M16,1)-SMALL(G16:M16,2))*F16</f>
        <v>57.6</v>
      </c>
      <c r="P16" s="52"/>
      <c r="Q16" s="52"/>
      <c r="R16" s="53">
        <v>403.95</v>
      </c>
      <c r="S16" s="46"/>
    </row>
    <row r="17" spans="3:19" ht="13.5" customHeight="1" outlineLevel="1">
      <c r="C17" s="55"/>
      <c r="D17" s="39" t="str">
        <f>'[1]СТАРТ+ (2)'!I13</f>
        <v>305С</v>
      </c>
      <c r="E17" s="40">
        <f>'[1]СТАРТ+ (2)'!J13</f>
        <v>7</v>
      </c>
      <c r="F17" s="49">
        <f>'[1]СТАРТ+ (2)'!K13</f>
        <v>2.9</v>
      </c>
      <c r="G17" s="50">
        <v>8</v>
      </c>
      <c r="H17" s="50">
        <v>7.5</v>
      </c>
      <c r="I17" s="50">
        <v>7.5</v>
      </c>
      <c r="J17" s="50">
        <v>7.5</v>
      </c>
      <c r="K17" s="50">
        <v>7.5</v>
      </c>
      <c r="L17" s="50">
        <v>7.5</v>
      </c>
      <c r="M17" s="50">
        <v>7.5</v>
      </c>
      <c r="N17" s="51">
        <f>(SUM(G17:M17)-LARGE(G17:M17,1)-LARGE(G17:M17,2)-SMALL(G17:M17,1)-SMALL(G17:M17,2))</f>
        <v>22.5</v>
      </c>
      <c r="O17" s="52">
        <f>(SUM(G17:M17)-LARGE(G17:M17,1)-LARGE(G17:M17,2)-SMALL(G17:M17,1)-SMALL(G17:M17,2))*F17</f>
        <v>65.25</v>
      </c>
      <c r="P17" s="52"/>
      <c r="Q17" s="52"/>
      <c r="R17" s="53">
        <v>403.95</v>
      </c>
      <c r="S17" s="56"/>
    </row>
    <row r="18" spans="3:19" ht="13.5" customHeight="1" outlineLevel="1">
      <c r="C18" s="55"/>
      <c r="D18" s="39" t="str">
        <f>'[1]СТАРТ+ (2)'!L13</f>
        <v>207С</v>
      </c>
      <c r="E18" s="40">
        <f>'[1]СТАРТ+ (2)'!M13</f>
        <v>10</v>
      </c>
      <c r="F18" s="49">
        <f>'[1]СТАРТ+ (2)'!N13</f>
        <v>3.3</v>
      </c>
      <c r="G18" s="50">
        <v>6.5</v>
      </c>
      <c r="H18" s="50">
        <v>6</v>
      </c>
      <c r="I18" s="50">
        <v>5.5</v>
      </c>
      <c r="J18" s="50">
        <v>7</v>
      </c>
      <c r="K18" s="50">
        <v>6</v>
      </c>
      <c r="L18" s="50">
        <v>7</v>
      </c>
      <c r="M18" s="50">
        <v>7</v>
      </c>
      <c r="N18" s="51">
        <f>(SUM(G18:M18)-LARGE(G18:M18,1)-LARGE(G18:M18,2)-SMALL(G18:M18,1)-SMALL(G18:M18,2))</f>
        <v>19.5</v>
      </c>
      <c r="O18" s="52">
        <f>(SUM(G18:M18)-LARGE(G18:M18,1)-LARGE(G18:M18,2)-SMALL(G18:M18,1)-SMALL(G18:M18,2))*F18</f>
        <v>64.35</v>
      </c>
      <c r="P18" s="52"/>
      <c r="Q18" s="52"/>
      <c r="R18" s="53">
        <v>403.95</v>
      </c>
      <c r="S18" s="56"/>
    </row>
    <row r="19" spans="15:18" ht="14.25">
      <c r="O19" s="74">
        <f>SUM(O15:O18)</f>
        <v>254.7</v>
      </c>
      <c r="R19" s="75">
        <v>403.95</v>
      </c>
    </row>
    <row r="20" spans="1:19" s="47" customFormat="1" ht="15" customHeight="1">
      <c r="A20" s="39">
        <v>3</v>
      </c>
      <c r="B20" s="40">
        <f>'[1]СТАРТ+ (2)'!B54</f>
        <v>9</v>
      </c>
      <c r="C20" s="41" t="str">
        <f>'[1]СТАРТ+ (2)'!C54</f>
        <v>ЛЕБЕДЕВ МАКСИМ</v>
      </c>
      <c r="D20" s="42"/>
      <c r="E20" s="42"/>
      <c r="F20" s="43"/>
      <c r="G20" s="41"/>
      <c r="H20" s="41">
        <f>'[1]СТАРТ+ (2)'!I54</f>
        <v>1999</v>
      </c>
      <c r="I20" s="41" t="str">
        <f>'[1]СТАРТ+ (2)'!J54</f>
        <v>МС</v>
      </c>
      <c r="J20" s="41" t="str">
        <f>'[1]СТАРТ+ (2)'!K54</f>
        <v>СПБ-1, ЭКРАН ИЖОРЕЦ</v>
      </c>
      <c r="K20" s="44"/>
      <c r="L20" s="41"/>
      <c r="M20" s="41"/>
      <c r="N20" s="41"/>
      <c r="O20" s="39"/>
      <c r="P20" s="73">
        <f>O25</f>
        <v>245.85</v>
      </c>
      <c r="Q20" s="73">
        <v>156</v>
      </c>
      <c r="R20" s="45">
        <v>401.85</v>
      </c>
      <c r="S20" s="46" t="str">
        <f>'[1]СТАРТ+ (2)'!O54</f>
        <v>ПАТРУШЕВ В.Л., КОСТЫЛЕВА Л.Н.</v>
      </c>
    </row>
    <row r="21" spans="1:19" s="47" customFormat="1" ht="13.5" customHeight="1">
      <c r="A21" s="39"/>
      <c r="B21" s="40"/>
      <c r="C21" s="48"/>
      <c r="D21" s="39" t="str">
        <f>'[1]СТАРТ+ (2)'!C55</f>
        <v>107В</v>
      </c>
      <c r="E21" s="40">
        <f>'[1]СТАРТ+ (2)'!D55</f>
        <v>10</v>
      </c>
      <c r="F21" s="49">
        <f>'[1]СТАРТ+ (2)'!E55</f>
        <v>3</v>
      </c>
      <c r="G21" s="50">
        <v>6.5</v>
      </c>
      <c r="H21" s="50">
        <v>6.5</v>
      </c>
      <c r="I21" s="50">
        <v>7</v>
      </c>
      <c r="J21" s="50">
        <v>7</v>
      </c>
      <c r="K21" s="50">
        <v>7.5</v>
      </c>
      <c r="L21" s="50">
        <v>7.5</v>
      </c>
      <c r="M21" s="50">
        <v>7.5</v>
      </c>
      <c r="N21" s="51">
        <f>(SUM(G21:M21)-LARGE(G21:M21,1)-LARGE(G21:M21,2)-SMALL(G21:M21,1)-SMALL(G21:M21,2))</f>
        <v>21.5</v>
      </c>
      <c r="O21" s="52">
        <f>(SUM(G21:M21)-LARGE(G21:M21,1)-LARGE(G21:M21,2)-SMALL(G21:M21,1)-SMALL(G21:M21,2))*F21</f>
        <v>64.5</v>
      </c>
      <c r="P21" s="52"/>
      <c r="Q21" s="52"/>
      <c r="R21" s="53">
        <v>401.85</v>
      </c>
      <c r="S21" s="46" t="s">
        <v>13</v>
      </c>
    </row>
    <row r="22" spans="1:19" s="47" customFormat="1" ht="13.5" customHeight="1">
      <c r="A22" s="39"/>
      <c r="B22" s="40"/>
      <c r="C22" s="48"/>
      <c r="D22" s="39" t="str">
        <f>'[1]СТАРТ+ (2)'!F55</f>
        <v>207С</v>
      </c>
      <c r="E22" s="40">
        <f>'[1]СТАРТ+ (2)'!G55</f>
        <v>10</v>
      </c>
      <c r="F22" s="49">
        <f>'[1]СТАРТ+ (2)'!H55</f>
        <v>3.3</v>
      </c>
      <c r="G22" s="50">
        <v>6.5</v>
      </c>
      <c r="H22" s="50">
        <v>6.5</v>
      </c>
      <c r="I22" s="50">
        <v>7</v>
      </c>
      <c r="J22" s="50">
        <v>6.5</v>
      </c>
      <c r="K22" s="50">
        <v>6.5</v>
      </c>
      <c r="L22" s="50">
        <v>6.5</v>
      </c>
      <c r="M22" s="50">
        <v>6.5</v>
      </c>
      <c r="N22" s="51">
        <f>(SUM(G22:M22)-LARGE(G22:M22,1)-LARGE(G22:M22,2)-SMALL(G22:M22,1)-SMALL(G22:M22,2))</f>
        <v>19.5</v>
      </c>
      <c r="O22" s="52">
        <f>(SUM(G22:M22)-LARGE(G22:M22,1)-LARGE(G22:M22,2)-SMALL(G22:M22,1)-SMALL(G22:M22,2))*F22</f>
        <v>64.35</v>
      </c>
      <c r="P22" s="52"/>
      <c r="Q22" s="52"/>
      <c r="R22" s="53">
        <v>401.85</v>
      </c>
      <c r="S22" s="46"/>
    </row>
    <row r="23" spans="3:19" ht="13.5" customHeight="1" outlineLevel="1">
      <c r="C23" s="55"/>
      <c r="D23" s="39" t="str">
        <f>'[1]СТАРТ+ (2)'!I55</f>
        <v>407С</v>
      </c>
      <c r="E23" s="40">
        <f>'[1]СТАРТ+ (2)'!J55</f>
        <v>10</v>
      </c>
      <c r="F23" s="49">
        <f>'[1]СТАРТ+ (2)'!K55</f>
        <v>3.2</v>
      </c>
      <c r="G23" s="50">
        <v>6</v>
      </c>
      <c r="H23" s="50">
        <v>6</v>
      </c>
      <c r="I23" s="50">
        <v>6</v>
      </c>
      <c r="J23" s="50">
        <v>6</v>
      </c>
      <c r="K23" s="50">
        <v>6</v>
      </c>
      <c r="L23" s="50">
        <v>6.5</v>
      </c>
      <c r="M23" s="50">
        <v>6.5</v>
      </c>
      <c r="N23" s="51">
        <f>(SUM(G23:M23)-LARGE(G23:M23,1)-LARGE(G23:M23,2)-SMALL(G23:M23,1)-SMALL(G23:M23,2))</f>
        <v>18</v>
      </c>
      <c r="O23" s="52">
        <f>(SUM(G23:M23)-LARGE(G23:M23,1)-LARGE(G23:M23,2)-SMALL(G23:M23,1)-SMALL(G23:M23,2))*F23</f>
        <v>57.6</v>
      </c>
      <c r="P23" s="52"/>
      <c r="Q23" s="52"/>
      <c r="R23" s="53">
        <v>401.85</v>
      </c>
      <c r="S23" s="56"/>
    </row>
    <row r="24" spans="3:19" ht="13.5" customHeight="1" outlineLevel="1">
      <c r="C24" s="55"/>
      <c r="D24" s="39" t="str">
        <f>'[1]СТАРТ+ (2)'!L55</f>
        <v>626С</v>
      </c>
      <c r="E24" s="40">
        <f>'[1]СТАРТ+ (2)'!M55</f>
        <v>10</v>
      </c>
      <c r="F24" s="49">
        <f>'[1]СТАРТ+ (2)'!N55</f>
        <v>3.3</v>
      </c>
      <c r="G24" s="50">
        <v>6</v>
      </c>
      <c r="H24" s="50">
        <v>6</v>
      </c>
      <c r="I24" s="50">
        <v>6</v>
      </c>
      <c r="J24" s="50">
        <v>5.5</v>
      </c>
      <c r="K24" s="50">
        <v>6</v>
      </c>
      <c r="L24" s="50">
        <v>6</v>
      </c>
      <c r="M24" s="50">
        <v>6</v>
      </c>
      <c r="N24" s="51">
        <f>(SUM(G24:M24)-LARGE(G24:M24,1)-LARGE(G24:M24,2)-SMALL(G24:M24,1)-SMALL(G24:M24,2))</f>
        <v>18</v>
      </c>
      <c r="O24" s="52">
        <f>(SUM(G24:M24)-LARGE(G24:M24,1)-LARGE(G24:M24,2)-SMALL(G24:M24,1)-SMALL(G24:M24,2))*F24</f>
        <v>59.4</v>
      </c>
      <c r="P24" s="52"/>
      <c r="Q24" s="52"/>
      <c r="R24" s="53">
        <v>401.85</v>
      </c>
      <c r="S24" s="56"/>
    </row>
    <row r="25" spans="15:18" ht="14.25">
      <c r="O25" s="74">
        <f>SUM(O21:O24)</f>
        <v>245.85</v>
      </c>
      <c r="R25" s="75">
        <v>401.85</v>
      </c>
    </row>
    <row r="26" spans="1:19" s="47" customFormat="1" ht="15" customHeight="1">
      <c r="A26" s="39">
        <v>4</v>
      </c>
      <c r="B26" s="40">
        <f>'[1]СТАРТ+ (2)'!B36</f>
        <v>6</v>
      </c>
      <c r="C26" s="41" t="str">
        <f>'[1]СТАРТ+ (2)'!C36</f>
        <v>ТЮНЯЕВ ДАНИЛА</v>
      </c>
      <c r="D26" s="42"/>
      <c r="E26" s="42"/>
      <c r="F26" s="43"/>
      <c r="G26" s="41"/>
      <c r="H26" s="41">
        <f>'[1]СТАРТ+ (2)'!I36</f>
        <v>1999</v>
      </c>
      <c r="I26" s="41" t="str">
        <f>'[1]СТАРТ+ (2)'!J36</f>
        <v>КМС</v>
      </c>
      <c r="J26" s="41" t="str">
        <f>'[1]СТАРТ+ (2)'!K36</f>
        <v>САРАТОВ, СДЮСШОР 11</v>
      </c>
      <c r="K26" s="44"/>
      <c r="L26" s="41"/>
      <c r="M26" s="41"/>
      <c r="N26" s="41"/>
      <c r="O26" s="39"/>
      <c r="P26" s="73">
        <f>O31</f>
        <v>228.8</v>
      </c>
      <c r="Q26" s="73">
        <v>159.9</v>
      </c>
      <c r="R26" s="45">
        <v>388.7</v>
      </c>
      <c r="S26" s="46" t="str">
        <f>'[1]СТАРТ+ (2)'!O36</f>
        <v>СТОЛБОВ А.Н., АБРОСИМОВА Л.В.</v>
      </c>
    </row>
    <row r="27" spans="1:19" s="47" customFormat="1" ht="13.5" customHeight="1">
      <c r="A27" s="39"/>
      <c r="B27" s="40"/>
      <c r="C27" s="48"/>
      <c r="D27" s="39" t="str">
        <f>'[1]СТАРТ+ (2)'!C37</f>
        <v>107В</v>
      </c>
      <c r="E27" s="40">
        <f>'[1]СТАРТ+ (2)'!D37</f>
        <v>10</v>
      </c>
      <c r="F27" s="49">
        <f>'[1]СТАРТ+ (2)'!E37</f>
        <v>3</v>
      </c>
      <c r="G27" s="50">
        <v>8</v>
      </c>
      <c r="H27" s="50">
        <v>8</v>
      </c>
      <c r="I27" s="50">
        <v>8</v>
      </c>
      <c r="J27" s="50">
        <v>8</v>
      </c>
      <c r="K27" s="50">
        <v>8</v>
      </c>
      <c r="L27" s="50">
        <v>7.5</v>
      </c>
      <c r="M27" s="50">
        <v>7.5</v>
      </c>
      <c r="N27" s="51">
        <f>(SUM(G27:M27)-LARGE(G27:M27,1)-LARGE(G27:M27,2)-SMALL(G27:M27,1)-SMALL(G27:M27,2))</f>
        <v>24</v>
      </c>
      <c r="O27" s="52">
        <f>(SUM(G27:M27)-LARGE(G27:M27,1)-LARGE(G27:M27,2)-SMALL(G27:M27,1)-SMALL(G27:M27,2))*F27</f>
        <v>72</v>
      </c>
      <c r="P27" s="52"/>
      <c r="Q27" s="52"/>
      <c r="R27" s="53">
        <v>388.7</v>
      </c>
      <c r="S27" s="46"/>
    </row>
    <row r="28" spans="1:19" s="47" customFormat="1" ht="13.5" customHeight="1">
      <c r="A28" s="39"/>
      <c r="B28" s="40"/>
      <c r="C28" s="48"/>
      <c r="D28" s="39" t="str">
        <f>'[1]СТАРТ+ (2)'!F37</f>
        <v>407С</v>
      </c>
      <c r="E28" s="40">
        <f>'[1]СТАРТ+ (2)'!G37</f>
        <v>10</v>
      </c>
      <c r="F28" s="49">
        <f>'[1]СТАРТ+ (2)'!H37</f>
        <v>3.2</v>
      </c>
      <c r="G28" s="50">
        <v>4.5</v>
      </c>
      <c r="H28" s="50">
        <v>4.5</v>
      </c>
      <c r="I28" s="50">
        <v>3.5</v>
      </c>
      <c r="J28" s="50">
        <v>5</v>
      </c>
      <c r="K28" s="50">
        <v>4</v>
      </c>
      <c r="L28" s="50">
        <v>4.5</v>
      </c>
      <c r="M28" s="50">
        <v>4.5</v>
      </c>
      <c r="N28" s="51">
        <f>(SUM(G28:M28)-LARGE(G28:M28,1)-LARGE(G28:M28,2)-SMALL(G28:M28,1)-SMALL(G28:M28,2))</f>
        <v>13.5</v>
      </c>
      <c r="O28" s="52">
        <f>(SUM(G28:M28)-LARGE(G28:M28,1)-LARGE(G28:M28,2)-SMALL(G28:M28,1)-SMALL(G28:M28,2))*F28</f>
        <v>43.2</v>
      </c>
      <c r="P28" s="52"/>
      <c r="Q28" s="52"/>
      <c r="R28" s="53">
        <v>388.7</v>
      </c>
      <c r="S28" s="46"/>
    </row>
    <row r="29" spans="3:19" ht="13.5" customHeight="1" outlineLevel="1">
      <c r="C29" s="55"/>
      <c r="D29" s="39" t="str">
        <f>'[1]СТАРТ+ (2)'!I37</f>
        <v>5253В</v>
      </c>
      <c r="E29" s="40">
        <f>'[1]СТАРТ+ (2)'!J37</f>
        <v>10</v>
      </c>
      <c r="F29" s="49">
        <f>'[1]СТАРТ+ (2)'!K37</f>
        <v>3.2</v>
      </c>
      <c r="G29" s="50">
        <v>5.5</v>
      </c>
      <c r="H29" s="50">
        <v>6.5</v>
      </c>
      <c r="I29" s="50">
        <v>6.5</v>
      </c>
      <c r="J29" s="50">
        <v>6</v>
      </c>
      <c r="K29" s="50">
        <v>6.5</v>
      </c>
      <c r="L29" s="50">
        <v>7</v>
      </c>
      <c r="M29" s="50">
        <v>6.5</v>
      </c>
      <c r="N29" s="51">
        <f>(SUM(G29:M29)-LARGE(G29:M29,1)-LARGE(G29:M29,2)-SMALL(G29:M29,1)-SMALL(G29:M29,2))</f>
        <v>19.5</v>
      </c>
      <c r="O29" s="52">
        <f>(SUM(G29:M29)-LARGE(G29:M29,1)-LARGE(G29:M29,2)-SMALL(G29:M29,1)-SMALL(G29:M29,2))*F29</f>
        <v>62.400000000000006</v>
      </c>
      <c r="P29" s="52"/>
      <c r="Q29" s="52"/>
      <c r="R29" s="53">
        <v>388.7</v>
      </c>
      <c r="S29" s="56"/>
    </row>
    <row r="30" spans="3:19" ht="13.5" customHeight="1" outlineLevel="1">
      <c r="C30" s="55"/>
      <c r="D30" s="39" t="str">
        <f>'[1]СТАРТ+ (2)'!L37</f>
        <v>6243Д</v>
      </c>
      <c r="E30" s="40">
        <f>'[1]СТАРТ+ (2)'!M37</f>
        <v>10</v>
      </c>
      <c r="F30" s="49">
        <f>'[1]СТАРТ+ (2)'!N37</f>
        <v>3.2</v>
      </c>
      <c r="G30" s="50">
        <v>5.5</v>
      </c>
      <c r="H30" s="50">
        <v>5.5</v>
      </c>
      <c r="I30" s="50">
        <v>5</v>
      </c>
      <c r="J30" s="50">
        <v>6</v>
      </c>
      <c r="K30" s="50">
        <v>5.5</v>
      </c>
      <c r="L30" s="50">
        <v>5</v>
      </c>
      <c r="M30" s="50">
        <v>5</v>
      </c>
      <c r="N30" s="51">
        <f>(SUM(G30:M30)-LARGE(G30:M30,1)-LARGE(G30:M30,2)-SMALL(G30:M30,1)-SMALL(G30:M30,2))</f>
        <v>16</v>
      </c>
      <c r="O30" s="52">
        <f>(SUM(G30:M30)-LARGE(G30:M30,1)-LARGE(G30:M30,2)-SMALL(G30:M30,1)-SMALL(G30:M30,2))*F30</f>
        <v>51.2</v>
      </c>
      <c r="P30" s="52"/>
      <c r="Q30" s="52"/>
      <c r="R30" s="53">
        <v>388.7</v>
      </c>
      <c r="S30" s="56"/>
    </row>
    <row r="31" spans="15:18" ht="14.25">
      <c r="O31" s="74">
        <f>SUM(O27:O30)</f>
        <v>228.8</v>
      </c>
      <c r="R31" s="75">
        <v>388.7</v>
      </c>
    </row>
    <row r="32" spans="1:19" s="47" customFormat="1" ht="15" customHeight="1">
      <c r="A32" s="39">
        <v>5</v>
      </c>
      <c r="B32" s="40">
        <f>'[1]СТАРТ+ (2)'!B48</f>
        <v>8</v>
      </c>
      <c r="C32" s="41" t="str">
        <f>'[1]СТАРТ+ (2)'!C48</f>
        <v>СМИРНОВ ИЛЬЯ</v>
      </c>
      <c r="D32" s="42"/>
      <c r="E32" s="42"/>
      <c r="F32" s="43"/>
      <c r="G32" s="41"/>
      <c r="H32" s="41">
        <f>'[1]СТАРТ+ (2)'!I48</f>
        <v>2000</v>
      </c>
      <c r="I32" s="41" t="str">
        <f>'[1]СТАРТ+ (2)'!J48</f>
        <v>КМС</v>
      </c>
      <c r="J32" s="41" t="str">
        <f>'[1]СТАРТ+ (2)'!K48</f>
        <v>МО ЭЛЕКТРОСТАЛЬ СДЮСШОР</v>
      </c>
      <c r="K32" s="44"/>
      <c r="L32" s="41"/>
      <c r="M32" s="41"/>
      <c r="N32" s="41"/>
      <c r="O32" s="39"/>
      <c r="P32" s="73">
        <f>O37</f>
        <v>191.65</v>
      </c>
      <c r="Q32" s="73">
        <v>166.4</v>
      </c>
      <c r="R32" s="45">
        <v>358.05</v>
      </c>
      <c r="S32" s="46" t="str">
        <f>'[1]СТАРТ+ (2)'!O48</f>
        <v>СОКОЛОВА Н.Ю.</v>
      </c>
    </row>
    <row r="33" spans="1:19" s="47" customFormat="1" ht="13.5" customHeight="1">
      <c r="A33" s="39"/>
      <c r="B33" s="40"/>
      <c r="C33" s="48"/>
      <c r="D33" s="39" t="str">
        <f>'[1]СТАРТ+ (2)'!C49</f>
        <v>105В</v>
      </c>
      <c r="E33" s="40">
        <f>'[1]СТАРТ+ (2)'!D49</f>
        <v>5</v>
      </c>
      <c r="F33" s="49">
        <f>'[1]СТАРТ+ (2)'!E49</f>
        <v>2.6</v>
      </c>
      <c r="G33" s="50">
        <v>6</v>
      </c>
      <c r="H33" s="50">
        <v>6.5</v>
      </c>
      <c r="I33" s="50">
        <v>7</v>
      </c>
      <c r="J33" s="50">
        <v>7</v>
      </c>
      <c r="K33" s="50">
        <v>7</v>
      </c>
      <c r="L33" s="50">
        <v>7</v>
      </c>
      <c r="M33" s="50">
        <v>6.5</v>
      </c>
      <c r="N33" s="51">
        <f>(SUM(G33:M33)-LARGE(G33:M33,1)-LARGE(G33:M33,2)-SMALL(G33:M33,1)-SMALL(G33:M33,2))</f>
        <v>20.5</v>
      </c>
      <c r="O33" s="52">
        <f>(SUM(G33:M33)-LARGE(G33:M33,1)-LARGE(G33:M33,2)-SMALL(G33:M33,1)-SMALL(G33:M33,2))*F33</f>
        <v>53.300000000000004</v>
      </c>
      <c r="P33" s="52"/>
      <c r="Q33" s="52"/>
      <c r="R33" s="53">
        <v>358.05</v>
      </c>
      <c r="S33" s="46"/>
    </row>
    <row r="34" spans="1:19" s="47" customFormat="1" ht="13.5" customHeight="1">
      <c r="A34" s="39"/>
      <c r="B34" s="40"/>
      <c r="C34" s="48"/>
      <c r="D34" s="39" t="str">
        <f>'[1]СТАРТ+ (2)'!F49</f>
        <v>405С</v>
      </c>
      <c r="E34" s="40">
        <f>'[1]СТАРТ+ (2)'!G49</f>
        <v>7</v>
      </c>
      <c r="F34" s="49">
        <f>'[1]СТАРТ+ (2)'!H49</f>
        <v>2.7</v>
      </c>
      <c r="G34" s="50">
        <v>7.5</v>
      </c>
      <c r="H34" s="50">
        <v>7.5</v>
      </c>
      <c r="I34" s="50">
        <v>8</v>
      </c>
      <c r="J34" s="50">
        <v>7.5</v>
      </c>
      <c r="K34" s="50">
        <v>8</v>
      </c>
      <c r="L34" s="50">
        <v>8</v>
      </c>
      <c r="M34" s="50">
        <v>8</v>
      </c>
      <c r="N34" s="51">
        <f>(SUM(G34:M34)-LARGE(G34:M34,1)-LARGE(G34:M34,2)-SMALL(G34:M34,1)-SMALL(G34:M34,2))</f>
        <v>23.5</v>
      </c>
      <c r="O34" s="52">
        <f>(SUM(G34:M34)-LARGE(G34:M34,1)-LARGE(G34:M34,2)-SMALL(G34:M34,1)-SMALL(G34:M34,2))*F34</f>
        <v>63.45</v>
      </c>
      <c r="P34" s="52"/>
      <c r="Q34" s="52"/>
      <c r="R34" s="53">
        <v>358.05</v>
      </c>
      <c r="S34" s="46"/>
    </row>
    <row r="35" spans="3:19" ht="13.5" customHeight="1" outlineLevel="1">
      <c r="C35" s="55"/>
      <c r="D35" s="39" t="str">
        <f>'[1]СТАРТ+ (2)'!I49</f>
        <v>205С</v>
      </c>
      <c r="E35" s="40">
        <f>'[1]СТАРТ+ (2)'!J49</f>
        <v>5</v>
      </c>
      <c r="F35" s="49">
        <f>'[1]СТАРТ+ (2)'!K49</f>
        <v>3</v>
      </c>
      <c r="G35" s="50">
        <v>4</v>
      </c>
      <c r="H35" s="50">
        <v>3.5</v>
      </c>
      <c r="I35" s="50">
        <v>3</v>
      </c>
      <c r="J35" s="50">
        <v>3</v>
      </c>
      <c r="K35" s="50">
        <v>3</v>
      </c>
      <c r="L35" s="50">
        <v>3</v>
      </c>
      <c r="M35" s="50">
        <v>3.5</v>
      </c>
      <c r="N35" s="51">
        <f>(SUM(G35:M35)-LARGE(G35:M35,1)-LARGE(G35:M35,2)-SMALL(G35:M35,1)-SMALL(G35:M35,2))</f>
        <v>9.5</v>
      </c>
      <c r="O35" s="52">
        <f>(SUM(G35:M35)-LARGE(G35:M35,1)-LARGE(G35:M35,2)-SMALL(G35:M35,1)-SMALL(G35:M35,2))*F35</f>
        <v>28.5</v>
      </c>
      <c r="P35" s="52"/>
      <c r="Q35" s="52"/>
      <c r="R35" s="53">
        <v>358.05</v>
      </c>
      <c r="S35" s="56"/>
    </row>
    <row r="36" spans="3:19" ht="13.5" customHeight="1" outlineLevel="1">
      <c r="C36" s="55"/>
      <c r="D36" s="39" t="str">
        <f>'[1]СТАРТ+ (2)'!L49</f>
        <v>305С</v>
      </c>
      <c r="E36" s="40">
        <f>'[1]СТАРТ+ (2)'!M49</f>
        <v>7</v>
      </c>
      <c r="F36" s="49">
        <f>'[1]СТАРТ+ (2)'!N49</f>
        <v>2.9</v>
      </c>
      <c r="G36" s="50">
        <v>5.5</v>
      </c>
      <c r="H36" s="50">
        <v>5.5</v>
      </c>
      <c r="I36" s="50">
        <v>4.5</v>
      </c>
      <c r="J36" s="50">
        <v>6</v>
      </c>
      <c r="K36" s="50">
        <v>6</v>
      </c>
      <c r="L36" s="50">
        <v>5</v>
      </c>
      <c r="M36" s="50">
        <v>5</v>
      </c>
      <c r="N36" s="51">
        <f>(SUM(G36:M36)-LARGE(G36:M36,1)-LARGE(G36:M36,2)-SMALL(G36:M36,1)-SMALL(G36:M36,2))</f>
        <v>16</v>
      </c>
      <c r="O36" s="52">
        <f>(SUM(G36:M36)-LARGE(G36:M36,1)-LARGE(G36:M36,2)-SMALL(G36:M36,1)-SMALL(G36:M36,2))*F36</f>
        <v>46.4</v>
      </c>
      <c r="P36" s="52"/>
      <c r="Q36" s="52"/>
      <c r="R36" s="53">
        <v>358.05</v>
      </c>
      <c r="S36" s="56"/>
    </row>
    <row r="37" spans="15:18" ht="14.25">
      <c r="O37" s="74">
        <f>SUM(O33:O36)</f>
        <v>191.65</v>
      </c>
      <c r="R37" s="75">
        <v>358.05</v>
      </c>
    </row>
    <row r="38" spans="1:19" s="47" customFormat="1" ht="15" customHeight="1">
      <c r="A38" s="39">
        <v>6</v>
      </c>
      <c r="B38" s="40">
        <f>'[1]СТАРТ+ (2)'!B24</f>
        <v>4</v>
      </c>
      <c r="C38" s="41" t="str">
        <f>'[1]СТАРТ+ (2)'!C24</f>
        <v>МИШИН АНДРЕЙ</v>
      </c>
      <c r="D38" s="42"/>
      <c r="E38" s="42"/>
      <c r="F38" s="43"/>
      <c r="G38" s="41"/>
      <c r="H38" s="41">
        <f>'[1]СТАРТ+ (2)'!I24</f>
        <v>2000</v>
      </c>
      <c r="I38" s="41" t="str">
        <f>'[1]СТАРТ+ (2)'!J24</f>
        <v>КМС</v>
      </c>
      <c r="J38" s="41" t="str">
        <f>'[1]СТАРТ+ (2)'!K24</f>
        <v>МОСКВА-1, ЮНОСТЬ МОСКВЫ ВС УОР 3</v>
      </c>
      <c r="K38" s="44"/>
      <c r="L38" s="41"/>
      <c r="M38" s="41"/>
      <c r="N38" s="41"/>
      <c r="O38" s="39"/>
      <c r="P38" s="73">
        <f>O43</f>
        <v>187.6</v>
      </c>
      <c r="Q38" s="73">
        <v>159.75</v>
      </c>
      <c r="R38" s="45">
        <v>347.35</v>
      </c>
      <c r="S38" s="46" t="str">
        <f>'[1]СТАРТ+ (2)'!O24</f>
        <v>ГАЛЬПЕРИНЫ С.Г., Р.Д.</v>
      </c>
    </row>
    <row r="39" spans="1:19" s="47" customFormat="1" ht="13.5" customHeight="1">
      <c r="A39" s="39"/>
      <c r="B39" s="40"/>
      <c r="C39" s="48"/>
      <c r="D39" s="39" t="str">
        <f>'[1]СТАРТ+ (2)'!C25</f>
        <v>107В</v>
      </c>
      <c r="E39" s="40">
        <f>'[1]СТАРТ+ (2)'!D25</f>
        <v>10</v>
      </c>
      <c r="F39" s="49">
        <f>'[1]СТАРТ+ (2)'!E25</f>
        <v>3</v>
      </c>
      <c r="G39" s="50">
        <v>7.5</v>
      </c>
      <c r="H39" s="50">
        <v>7</v>
      </c>
      <c r="I39" s="50">
        <v>7.5</v>
      </c>
      <c r="J39" s="50">
        <v>7</v>
      </c>
      <c r="K39" s="50">
        <v>7</v>
      </c>
      <c r="L39" s="50">
        <v>7</v>
      </c>
      <c r="M39" s="50">
        <v>7.5</v>
      </c>
      <c r="N39" s="51">
        <f>(SUM(G39:M39)-LARGE(G39:M39,1)-LARGE(G39:M39,2)-SMALL(G39:M39,1)-SMALL(G39:M39,2))</f>
        <v>21.5</v>
      </c>
      <c r="O39" s="52">
        <f>(SUM(G39:M39)-LARGE(G39:M39,1)-LARGE(G39:M39,2)-SMALL(G39:M39,1)-SMALL(G39:M39,2))*F39</f>
        <v>64.5</v>
      </c>
      <c r="P39" s="52"/>
      <c r="Q39" s="52"/>
      <c r="R39" s="53">
        <v>347.35</v>
      </c>
      <c r="S39" s="46"/>
    </row>
    <row r="40" spans="1:19" s="47" customFormat="1" ht="13.5" customHeight="1">
      <c r="A40" s="39"/>
      <c r="B40" s="40"/>
      <c r="C40" s="48"/>
      <c r="D40" s="39" t="str">
        <f>'[1]СТАРТ+ (2)'!F25</f>
        <v>407С</v>
      </c>
      <c r="E40" s="40">
        <f>'[1]СТАРТ+ (2)'!G25</f>
        <v>10</v>
      </c>
      <c r="F40" s="49">
        <f>'[1]СТАРТ+ (2)'!H25</f>
        <v>3.2</v>
      </c>
      <c r="G40" s="50">
        <v>5</v>
      </c>
      <c r="H40" s="50">
        <v>4.5</v>
      </c>
      <c r="I40" s="50">
        <v>4</v>
      </c>
      <c r="J40" s="50">
        <v>4</v>
      </c>
      <c r="K40" s="50">
        <v>5</v>
      </c>
      <c r="L40" s="50">
        <v>4.5</v>
      </c>
      <c r="M40" s="50">
        <v>3.5</v>
      </c>
      <c r="N40" s="51">
        <f>(SUM(G40:M40)-LARGE(G40:M40,1)-LARGE(G40:M40,2)-SMALL(G40:M40,1)-SMALL(G40:M40,2))</f>
        <v>13</v>
      </c>
      <c r="O40" s="52">
        <f>(SUM(G40:M40)-LARGE(G40:M40,1)-LARGE(G40:M40,2)-SMALL(G40:M40,1)-SMALL(G40:M40,2))*F40</f>
        <v>41.6</v>
      </c>
      <c r="P40" s="52"/>
      <c r="Q40" s="52"/>
      <c r="R40" s="53">
        <v>347.35</v>
      </c>
      <c r="S40" s="46"/>
    </row>
    <row r="41" spans="3:19" ht="13.5" customHeight="1" outlineLevel="1">
      <c r="C41" s="55"/>
      <c r="D41" s="39" t="str">
        <f>'[1]СТАРТ+ (2)'!I25</f>
        <v>205С</v>
      </c>
      <c r="E41" s="40">
        <f>'[1]СТАРТ+ (2)'!J25</f>
        <v>5</v>
      </c>
      <c r="F41" s="49">
        <f>'[1]СТАРТ+ (2)'!K25</f>
        <v>3</v>
      </c>
      <c r="G41" s="50">
        <v>3</v>
      </c>
      <c r="H41" s="50">
        <v>3.5</v>
      </c>
      <c r="I41" s="50">
        <v>2</v>
      </c>
      <c r="J41" s="50">
        <v>3</v>
      </c>
      <c r="K41" s="50">
        <v>3</v>
      </c>
      <c r="L41" s="50">
        <v>2.5</v>
      </c>
      <c r="M41" s="50">
        <v>2.5</v>
      </c>
      <c r="N41" s="51">
        <f>(SUM(G41:M41)-LARGE(G41:M41,1)-LARGE(G41:M41,2)-SMALL(G41:M41,1)-SMALL(G41:M41,2))</f>
        <v>8.5</v>
      </c>
      <c r="O41" s="52">
        <f>(SUM(G41:M41)-LARGE(G41:M41,1)-LARGE(G41:M41,2)-SMALL(G41:M41,1)-SMALL(G41:M41,2))*F41</f>
        <v>25.5</v>
      </c>
      <c r="P41" s="52"/>
      <c r="Q41" s="52"/>
      <c r="R41" s="53">
        <v>347.35</v>
      </c>
      <c r="S41" s="56"/>
    </row>
    <row r="42" spans="3:19" ht="13.5" customHeight="1" outlineLevel="1">
      <c r="C42" s="55"/>
      <c r="D42" s="39" t="str">
        <f>'[1]СТАРТ+ (2)'!L25</f>
        <v>5253В</v>
      </c>
      <c r="E42" s="40">
        <f>'[1]СТАРТ+ (2)'!M25</f>
        <v>10</v>
      </c>
      <c r="F42" s="49">
        <f>'[1]СТАРТ+ (2)'!N25</f>
        <v>3.2</v>
      </c>
      <c r="G42" s="50">
        <v>6.5</v>
      </c>
      <c r="H42" s="50">
        <v>5.5</v>
      </c>
      <c r="I42" s="50">
        <v>5.5</v>
      </c>
      <c r="J42" s="50">
        <v>5.5</v>
      </c>
      <c r="K42" s="50">
        <v>6</v>
      </c>
      <c r="L42" s="50">
        <v>6.5</v>
      </c>
      <c r="M42" s="50">
        <v>6</v>
      </c>
      <c r="N42" s="51">
        <f>(SUM(G42:M42)-LARGE(G42:M42,1)-LARGE(G42:M42,2)-SMALL(G42:M42,1)-SMALL(G42:M42,2))</f>
        <v>17.5</v>
      </c>
      <c r="O42" s="52">
        <f>(SUM(G42:M42)-LARGE(G42:M42,1)-LARGE(G42:M42,2)-SMALL(G42:M42,1)-SMALL(G42:M42,2))*F42</f>
        <v>56</v>
      </c>
      <c r="P42" s="52"/>
      <c r="Q42" s="52"/>
      <c r="R42" s="53">
        <v>347.35</v>
      </c>
      <c r="S42" s="56"/>
    </row>
    <row r="43" spans="15:18" ht="14.25">
      <c r="O43" s="74">
        <f>SUM(O39:O42)</f>
        <v>187.6</v>
      </c>
      <c r="R43" s="75">
        <v>347.35</v>
      </c>
    </row>
    <row r="44" spans="1:19" s="47" customFormat="1" ht="15" customHeight="1">
      <c r="A44" s="39">
        <v>7</v>
      </c>
      <c r="B44" s="40">
        <f>'[1]СТАРТ+ (2)'!B18</f>
        <v>3</v>
      </c>
      <c r="C44" s="41" t="str">
        <f>'[1]СТАРТ+ (2)'!C18</f>
        <v>ПОЛЯКОВ ГЕОРГИЙ</v>
      </c>
      <c r="D44" s="42"/>
      <c r="E44" s="42"/>
      <c r="F44" s="43"/>
      <c r="G44" s="41"/>
      <c r="H44" s="41">
        <f>'[1]СТАРТ+ (2)'!I18</f>
        <v>2000</v>
      </c>
      <c r="I44" s="41" t="str">
        <f>'[1]СТАРТ+ (2)'!J18</f>
        <v>КМС</v>
      </c>
      <c r="J44" s="41" t="str">
        <f>'[1]СТАРТ+ (2)'!K18</f>
        <v>МОСКВА-2, МГФСО МУОР 3</v>
      </c>
      <c r="K44" s="44"/>
      <c r="L44" s="41"/>
      <c r="M44" s="41"/>
      <c r="N44" s="41"/>
      <c r="O44" s="39"/>
      <c r="P44" s="73">
        <f>O49</f>
        <v>209.55</v>
      </c>
      <c r="Q44" s="73">
        <v>127.3</v>
      </c>
      <c r="R44" s="45">
        <v>336.85</v>
      </c>
      <c r="S44" s="46" t="str">
        <f>'[1]СТАРТ+ (2)'!O18</f>
        <v>КИЩЕНКО Г.И., ЛЮЛЮКИН А.А.</v>
      </c>
    </row>
    <row r="45" spans="1:19" s="47" customFormat="1" ht="13.5" customHeight="1">
      <c r="A45" s="39"/>
      <c r="B45" s="40"/>
      <c r="C45" s="48"/>
      <c r="D45" s="39" t="str">
        <f>'[1]СТАРТ+ (2)'!C19</f>
        <v>405С</v>
      </c>
      <c r="E45" s="40">
        <f>'[1]СТАРТ+ (2)'!D19</f>
        <v>5</v>
      </c>
      <c r="F45" s="49">
        <f>'[1]СТАРТ+ (2)'!E19</f>
        <v>3.1</v>
      </c>
      <c r="G45" s="50">
        <v>5.5</v>
      </c>
      <c r="H45" s="50">
        <v>5</v>
      </c>
      <c r="I45" s="50">
        <v>5.5</v>
      </c>
      <c r="J45" s="50">
        <v>5</v>
      </c>
      <c r="K45" s="50">
        <v>6</v>
      </c>
      <c r="L45" s="50">
        <v>5.5</v>
      </c>
      <c r="M45" s="50">
        <v>5.5</v>
      </c>
      <c r="N45" s="51">
        <f>(SUM(G45:M45)-LARGE(G45:M45,1)-LARGE(G45:M45,2)-SMALL(G45:M45,1)-SMALL(G45:M45,2))</f>
        <v>16.5</v>
      </c>
      <c r="O45" s="52">
        <f>(SUM(G45:M45)-LARGE(G45:M45,1)-LARGE(G45:M45,2)-SMALL(G45:M45,1)-SMALL(G45:M45,2))*F45</f>
        <v>51.15</v>
      </c>
      <c r="P45" s="52"/>
      <c r="Q45" s="52"/>
      <c r="R45" s="53">
        <v>336.85</v>
      </c>
      <c r="S45" s="46"/>
    </row>
    <row r="46" spans="1:19" s="47" customFormat="1" ht="13.5" customHeight="1">
      <c r="A46" s="39"/>
      <c r="B46" s="40"/>
      <c r="C46" s="48"/>
      <c r="D46" s="39" t="str">
        <f>'[1]СТАРТ+ (2)'!F19</f>
        <v>107С</v>
      </c>
      <c r="E46" s="40">
        <f>'[1]СТАРТ+ (2)'!G19</f>
        <v>7</v>
      </c>
      <c r="F46" s="49">
        <f>'[1]СТАРТ+ (2)'!H19</f>
        <v>2.8</v>
      </c>
      <c r="G46" s="50">
        <v>5.5</v>
      </c>
      <c r="H46" s="50">
        <v>6.5</v>
      </c>
      <c r="I46" s="50">
        <v>6</v>
      </c>
      <c r="J46" s="50">
        <v>6.5</v>
      </c>
      <c r="K46" s="50">
        <v>7</v>
      </c>
      <c r="L46" s="50">
        <v>6.5</v>
      </c>
      <c r="M46" s="50">
        <v>6.5</v>
      </c>
      <c r="N46" s="51">
        <f>(SUM(G46:M46)-LARGE(G46:M46,1)-LARGE(G46:M46,2)-SMALL(G46:M46,1)-SMALL(G46:M46,2))</f>
        <v>19.5</v>
      </c>
      <c r="O46" s="52">
        <f>(SUM(G46:M46)-LARGE(G46:M46,1)-LARGE(G46:M46,2)-SMALL(G46:M46,1)-SMALL(G46:M46,2))*F46</f>
        <v>54.599999999999994</v>
      </c>
      <c r="P46" s="52"/>
      <c r="Q46" s="52"/>
      <c r="R46" s="53">
        <v>336.85</v>
      </c>
      <c r="S46" s="46"/>
    </row>
    <row r="47" spans="3:19" ht="13.5" customHeight="1" outlineLevel="1">
      <c r="C47" s="55"/>
      <c r="D47" s="39" t="str">
        <f>'[1]СТАРТ+ (2)'!I19</f>
        <v>624С</v>
      </c>
      <c r="E47" s="40">
        <f>'[1]СТАРТ+ (2)'!J19</f>
        <v>5</v>
      </c>
      <c r="F47" s="49">
        <f>'[1]СТАРТ+ (2)'!K19</f>
        <v>2.6</v>
      </c>
      <c r="G47" s="50">
        <v>5.5</v>
      </c>
      <c r="H47" s="50">
        <v>6</v>
      </c>
      <c r="I47" s="50">
        <v>5.5</v>
      </c>
      <c r="J47" s="50">
        <v>5.5</v>
      </c>
      <c r="K47" s="50">
        <v>5.5</v>
      </c>
      <c r="L47" s="50">
        <v>5.5</v>
      </c>
      <c r="M47" s="50">
        <v>5.5</v>
      </c>
      <c r="N47" s="51">
        <f>(SUM(G47:M47)-LARGE(G47:M47,1)-LARGE(G47:M47,2)-SMALL(G47:M47,1)-SMALL(G47:M47,2))</f>
        <v>16.5</v>
      </c>
      <c r="O47" s="52">
        <f>(SUM(G47:M47)-LARGE(G47:M47,1)-LARGE(G47:M47,2)-SMALL(G47:M47,1)-SMALL(G47:M47,2))*F47</f>
        <v>42.9</v>
      </c>
      <c r="P47" s="52"/>
      <c r="Q47" s="52"/>
      <c r="R47" s="53">
        <v>336.85</v>
      </c>
      <c r="S47" s="56"/>
    </row>
    <row r="48" spans="3:19" ht="13.5" customHeight="1" outlineLevel="1">
      <c r="C48" s="55"/>
      <c r="D48" s="39" t="str">
        <f>'[1]СТАРТ+ (2)'!L19</f>
        <v>5235Д</v>
      </c>
      <c r="E48" s="40">
        <f>'[1]СТАРТ+ (2)'!M19</f>
        <v>5</v>
      </c>
      <c r="F48" s="49">
        <f>'[1]СТАРТ+ (2)'!N19</f>
        <v>2.9</v>
      </c>
      <c r="G48" s="50">
        <v>7</v>
      </c>
      <c r="H48" s="50">
        <v>7</v>
      </c>
      <c r="I48" s="50">
        <v>7</v>
      </c>
      <c r="J48" s="50">
        <v>7.5</v>
      </c>
      <c r="K48" s="50">
        <v>6.5</v>
      </c>
      <c r="L48" s="50">
        <v>7</v>
      </c>
      <c r="M48" s="50">
        <v>7</v>
      </c>
      <c r="N48" s="51">
        <f>(SUM(G48:M48)-LARGE(G48:M48,1)-LARGE(G48:M48,2)-SMALL(G48:M48,1)-SMALL(G48:M48,2))</f>
        <v>21</v>
      </c>
      <c r="O48" s="52">
        <f>(SUM(G48:M48)-LARGE(G48:M48,1)-LARGE(G48:M48,2)-SMALL(G48:M48,1)-SMALL(G48:M48,2))*F48</f>
        <v>60.9</v>
      </c>
      <c r="P48" s="52"/>
      <c r="Q48" s="52"/>
      <c r="R48" s="53">
        <v>336.85</v>
      </c>
      <c r="S48" s="56"/>
    </row>
    <row r="49" spans="15:18" ht="14.25">
      <c r="O49" s="74">
        <f>SUM(O45:O48)</f>
        <v>209.55</v>
      </c>
      <c r="R49" s="75">
        <v>336.85</v>
      </c>
    </row>
    <row r="50" spans="1:19" s="47" customFormat="1" ht="15" customHeight="1">
      <c r="A50" s="39">
        <v>8</v>
      </c>
      <c r="B50" s="40">
        <f>'[1]СТАРТ+ (2)'!B42</f>
        <v>7</v>
      </c>
      <c r="C50" s="41" t="str">
        <f>'[1]СТАРТ+ (2)'!C42</f>
        <v>ЛЕБЕДЕВ АЛЕКСАНДР</v>
      </c>
      <c r="D50" s="42"/>
      <c r="E50" s="42"/>
      <c r="F50" s="43"/>
      <c r="G50" s="41"/>
      <c r="H50" s="41">
        <f>'[1]СТАРТ+ (2)'!I42</f>
        <v>2000</v>
      </c>
      <c r="I50" s="41" t="str">
        <f>'[1]СТАРТ+ (2)'!J42</f>
        <v>КМС</v>
      </c>
      <c r="J50" s="41" t="str">
        <f>'[1]СТАРТ+ (2)'!K42</f>
        <v>СПБ-1, НЕВСКАЯ ВОЛНА</v>
      </c>
      <c r="K50" s="44"/>
      <c r="L50" s="41"/>
      <c r="M50" s="41"/>
      <c r="N50" s="41"/>
      <c r="O50" s="39"/>
      <c r="P50" s="73">
        <f>O55</f>
        <v>173.4</v>
      </c>
      <c r="Q50" s="73">
        <v>159.2</v>
      </c>
      <c r="R50" s="45">
        <v>332.6</v>
      </c>
      <c r="S50" s="46" t="str">
        <f>'[1]СТАРТ+ (2)'!O42</f>
        <v>ЕГОРОВ Ю.Н.</v>
      </c>
    </row>
    <row r="51" spans="1:19" s="47" customFormat="1" ht="13.5" customHeight="1">
      <c r="A51" s="39"/>
      <c r="B51" s="40"/>
      <c r="C51" s="48"/>
      <c r="D51" s="39" t="str">
        <f>'[1]СТАРТ+ (2)'!C43</f>
        <v>107В</v>
      </c>
      <c r="E51" s="40">
        <f>'[1]СТАРТ+ (2)'!D43</f>
        <v>10</v>
      </c>
      <c r="F51" s="49">
        <f>'[1]СТАРТ+ (2)'!E43</f>
        <v>3</v>
      </c>
      <c r="G51" s="50">
        <v>3.5</v>
      </c>
      <c r="H51" s="50">
        <v>4</v>
      </c>
      <c r="I51" s="50">
        <v>4</v>
      </c>
      <c r="J51" s="50">
        <v>3.5</v>
      </c>
      <c r="K51" s="50">
        <v>4.5</v>
      </c>
      <c r="L51" s="50">
        <v>4</v>
      </c>
      <c r="M51" s="50">
        <v>4</v>
      </c>
      <c r="N51" s="51">
        <f>(SUM(G51:M51)-LARGE(G51:M51,1)-LARGE(G51:M51,2)-SMALL(G51:M51,1)-SMALL(G51:M51,2))</f>
        <v>12</v>
      </c>
      <c r="O51" s="52">
        <f>(SUM(G51:M51)-LARGE(G51:M51,1)-LARGE(G51:M51,2)-SMALL(G51:M51,1)-SMALL(G51:M51,2))*F51</f>
        <v>36</v>
      </c>
      <c r="P51" s="52"/>
      <c r="Q51" s="52"/>
      <c r="R51" s="53">
        <v>332.6</v>
      </c>
      <c r="S51" s="46"/>
    </row>
    <row r="52" spans="1:19" s="47" customFormat="1" ht="13.5" customHeight="1">
      <c r="A52" s="39"/>
      <c r="B52" s="40"/>
      <c r="C52" s="48"/>
      <c r="D52" s="39" t="str">
        <f>'[1]СТАРТ+ (2)'!F43</f>
        <v>407С</v>
      </c>
      <c r="E52" s="40">
        <f>'[1]СТАРТ+ (2)'!G43</f>
        <v>10</v>
      </c>
      <c r="F52" s="49">
        <f>'[1]СТАРТ+ (2)'!H43</f>
        <v>3.2</v>
      </c>
      <c r="G52" s="50">
        <v>6.5</v>
      </c>
      <c r="H52" s="50">
        <v>6.5</v>
      </c>
      <c r="I52" s="50">
        <v>6.5</v>
      </c>
      <c r="J52" s="50">
        <v>7</v>
      </c>
      <c r="K52" s="50">
        <v>6.5</v>
      </c>
      <c r="L52" s="50">
        <v>7</v>
      </c>
      <c r="M52" s="50">
        <v>6.5</v>
      </c>
      <c r="N52" s="51">
        <f>(SUM(G52:M52)-LARGE(G52:M52,1)-LARGE(G52:M52,2)-SMALL(G52:M52,1)-SMALL(G52:M52,2))</f>
        <v>19.5</v>
      </c>
      <c r="O52" s="52">
        <f>(SUM(G52:M52)-LARGE(G52:M52,1)-LARGE(G52:M52,2)-SMALL(G52:M52,1)-SMALL(G52:M52,2))*F52</f>
        <v>62.400000000000006</v>
      </c>
      <c r="P52" s="52"/>
      <c r="Q52" s="52"/>
      <c r="R52" s="53">
        <v>332.6</v>
      </c>
      <c r="S52" s="46"/>
    </row>
    <row r="53" spans="3:19" ht="13.5" customHeight="1" outlineLevel="1">
      <c r="C53" s="55"/>
      <c r="D53" s="39" t="str">
        <f>'[1]СТАРТ+ (2)'!I43</f>
        <v>205С</v>
      </c>
      <c r="E53" s="40">
        <f>'[1]СТАРТ+ (2)'!J43</f>
        <v>5</v>
      </c>
      <c r="F53" s="49">
        <f>'[1]СТАРТ+ (2)'!K43</f>
        <v>3</v>
      </c>
      <c r="G53" s="50">
        <v>3</v>
      </c>
      <c r="H53" s="50">
        <v>3</v>
      </c>
      <c r="I53" s="50">
        <v>3</v>
      </c>
      <c r="J53" s="50">
        <v>3</v>
      </c>
      <c r="K53" s="50">
        <v>2.5</v>
      </c>
      <c r="L53" s="50">
        <v>3</v>
      </c>
      <c r="M53" s="50">
        <v>2</v>
      </c>
      <c r="N53" s="51">
        <f>(SUM(G53:M53)-LARGE(G53:M53,1)-LARGE(G53:M53,2)-SMALL(G53:M53,1)-SMALL(G53:M53,2))</f>
        <v>9</v>
      </c>
      <c r="O53" s="52">
        <f>(SUM(G53:M53)-LARGE(G53:M53,1)-LARGE(G53:M53,2)-SMALL(G53:M53,1)-SMALL(G53:M53,2))*F53</f>
        <v>27</v>
      </c>
      <c r="P53" s="52"/>
      <c r="Q53" s="52"/>
      <c r="R53" s="53">
        <v>332.6</v>
      </c>
      <c r="S53" s="56"/>
    </row>
    <row r="54" spans="3:19" ht="13.5" customHeight="1" outlineLevel="1">
      <c r="C54" s="55"/>
      <c r="D54" s="39" t="str">
        <f>'[1]СТАРТ+ (2)'!L43</f>
        <v>5253В</v>
      </c>
      <c r="E54" s="40">
        <f>'[1]СТАРТ+ (2)'!M43</f>
        <v>10</v>
      </c>
      <c r="F54" s="49">
        <f>'[1]СТАРТ+ (2)'!N43</f>
        <v>3.2</v>
      </c>
      <c r="G54" s="50">
        <v>4.5</v>
      </c>
      <c r="H54" s="50">
        <v>5.5</v>
      </c>
      <c r="I54" s="50">
        <v>5</v>
      </c>
      <c r="J54" s="50">
        <v>5</v>
      </c>
      <c r="K54" s="50">
        <v>5</v>
      </c>
      <c r="L54" s="50">
        <v>6</v>
      </c>
      <c r="M54" s="50">
        <v>4.5</v>
      </c>
      <c r="N54" s="51">
        <f>(SUM(G54:M54)-LARGE(G54:M54,1)-LARGE(G54:M54,2)-SMALL(G54:M54,1)-SMALL(G54:M54,2))</f>
        <v>15</v>
      </c>
      <c r="O54" s="52">
        <f>(SUM(G54:M54)-LARGE(G54:M54,1)-LARGE(G54:M54,2)-SMALL(G54:M54,1)-SMALL(G54:M54,2))*F54</f>
        <v>48</v>
      </c>
      <c r="P54" s="52"/>
      <c r="Q54" s="52"/>
      <c r="R54" s="53">
        <v>332.6</v>
      </c>
      <c r="S54" s="56"/>
    </row>
    <row r="55" spans="15:18" ht="14.25">
      <c r="O55" s="74">
        <f>SUM(O51:O54)</f>
        <v>173.4</v>
      </c>
      <c r="R55" s="75">
        <v>332.6</v>
      </c>
    </row>
    <row r="56" spans="1:19" s="47" customFormat="1" ht="15" customHeight="1">
      <c r="A56" s="39">
        <v>9</v>
      </c>
      <c r="B56" s="40">
        <f>'[1]СТАРТ+ (2)'!B30</f>
        <v>5</v>
      </c>
      <c r="C56" s="41" t="str">
        <f>'[1]СТАРТ+ (2)'!C30</f>
        <v>ШВЕЦОВ ИЛЬЯ</v>
      </c>
      <c r="D56" s="42"/>
      <c r="E56" s="42"/>
      <c r="F56" s="43"/>
      <c r="G56" s="41"/>
      <c r="H56" s="41">
        <f>'[1]СТАРТ+ (2)'!I30</f>
        <v>2000</v>
      </c>
      <c r="I56" s="41" t="str">
        <f>'[1]СТАРТ+ (2)'!J30</f>
        <v>КМС</v>
      </c>
      <c r="J56" s="41" t="str">
        <f>'[1]СТАРТ+ (2)'!K30</f>
        <v>МОСКВА-2, ЮНОСТЬ МОСКВЫ</v>
      </c>
      <c r="K56" s="44"/>
      <c r="L56" s="41"/>
      <c r="M56" s="41"/>
      <c r="N56" s="41"/>
      <c r="O56" s="39"/>
      <c r="P56" s="73">
        <f>O61</f>
        <v>174.75</v>
      </c>
      <c r="Q56" s="73">
        <v>145.9</v>
      </c>
      <c r="R56" s="45">
        <v>320.65</v>
      </c>
      <c r="S56" s="46" t="str">
        <f>'[1]СТАРТ+ (2)'!O30</f>
        <v>НИКОЛАЕВА М.А.</v>
      </c>
    </row>
    <row r="57" spans="1:19" s="47" customFormat="1" ht="13.5" customHeight="1">
      <c r="A57" s="39"/>
      <c r="B57" s="40"/>
      <c r="C57" s="48"/>
      <c r="D57" s="39" t="str">
        <f>'[1]СТАРТ+ (2)'!C31</f>
        <v>107С</v>
      </c>
      <c r="E57" s="40">
        <f>'[1]СТАРТ+ (2)'!D31</f>
        <v>7</v>
      </c>
      <c r="F57" s="49">
        <f>'[1]СТАРТ+ (2)'!E31</f>
        <v>2.8</v>
      </c>
      <c r="G57" s="50">
        <v>3.5</v>
      </c>
      <c r="H57" s="50">
        <v>4.5</v>
      </c>
      <c r="I57" s="50">
        <v>4</v>
      </c>
      <c r="J57" s="50">
        <v>4</v>
      </c>
      <c r="K57" s="50">
        <v>4.5</v>
      </c>
      <c r="L57" s="50">
        <v>4.5</v>
      </c>
      <c r="M57" s="50">
        <v>4.5</v>
      </c>
      <c r="N57" s="51">
        <f>(SUM(G57:M57)-LARGE(G57:M57,1)-LARGE(G57:M57,2)-SMALL(G57:M57,1)-SMALL(G57:M57,2))</f>
        <v>13</v>
      </c>
      <c r="O57" s="52">
        <f>(SUM(G57:M57)-LARGE(G57:M57,1)-LARGE(G57:M57,2)-SMALL(G57:M57,1)-SMALL(G57:M57,2))*F57</f>
        <v>36.4</v>
      </c>
      <c r="P57" s="52"/>
      <c r="Q57" s="52"/>
      <c r="R57" s="53">
        <v>320.65</v>
      </c>
      <c r="S57" s="46"/>
    </row>
    <row r="58" spans="1:19" s="47" customFormat="1" ht="13.5" customHeight="1">
      <c r="A58" s="39"/>
      <c r="B58" s="40"/>
      <c r="C58" s="48"/>
      <c r="D58" s="39" t="str">
        <f>'[1]СТАРТ+ (2)'!F31</f>
        <v>407С</v>
      </c>
      <c r="E58" s="40">
        <f>'[1]СТАРТ+ (2)'!G31</f>
        <v>10</v>
      </c>
      <c r="F58" s="49">
        <f>'[1]СТАРТ+ (2)'!H31</f>
        <v>3.2</v>
      </c>
      <c r="G58" s="50">
        <v>3.5</v>
      </c>
      <c r="H58" s="50">
        <v>4.5</v>
      </c>
      <c r="I58" s="50">
        <v>3.5</v>
      </c>
      <c r="J58" s="50">
        <v>3</v>
      </c>
      <c r="K58" s="50">
        <v>4</v>
      </c>
      <c r="L58" s="50">
        <v>4</v>
      </c>
      <c r="M58" s="50">
        <v>4</v>
      </c>
      <c r="N58" s="51">
        <f>(SUM(G58:M58)-LARGE(G58:M58,1)-LARGE(G58:M58,2)-SMALL(G58:M58,1)-SMALL(G58:M58,2))</f>
        <v>11.5</v>
      </c>
      <c r="O58" s="52">
        <f>(SUM(G58:M58)-LARGE(G58:M58,1)-LARGE(G58:M58,2)-SMALL(G58:M58,1)-SMALL(G58:M58,2))*F58</f>
        <v>36.800000000000004</v>
      </c>
      <c r="P58" s="52"/>
      <c r="Q58" s="52"/>
      <c r="R58" s="53">
        <v>320.65</v>
      </c>
      <c r="S58" s="46"/>
    </row>
    <row r="59" spans="3:19" ht="13.5" customHeight="1" outlineLevel="1">
      <c r="C59" s="55"/>
      <c r="D59" s="39" t="str">
        <f>'[1]СТАРТ+ (2)'!I31</f>
        <v>205С</v>
      </c>
      <c r="E59" s="40">
        <f>'[1]СТАРТ+ (2)'!J31</f>
        <v>5</v>
      </c>
      <c r="F59" s="49">
        <f>'[1]СТАРТ+ (2)'!K31</f>
        <v>3</v>
      </c>
      <c r="G59" s="50">
        <v>5</v>
      </c>
      <c r="H59" s="50">
        <v>5.5</v>
      </c>
      <c r="I59" s="50">
        <v>4.5</v>
      </c>
      <c r="J59" s="50">
        <v>5</v>
      </c>
      <c r="K59" s="50">
        <v>5.5</v>
      </c>
      <c r="L59" s="50">
        <v>5</v>
      </c>
      <c r="M59" s="50">
        <v>4.5</v>
      </c>
      <c r="N59" s="51">
        <f>(SUM(G59:M59)-LARGE(G59:M59,1)-LARGE(G59:M59,2)-SMALL(G59:M59,1)-SMALL(G59:M59,2))</f>
        <v>15</v>
      </c>
      <c r="O59" s="52">
        <f>(SUM(G59:M59)-LARGE(G59:M59,1)-LARGE(G59:M59,2)-SMALL(G59:M59,1)-SMALL(G59:M59,2))*F59</f>
        <v>45</v>
      </c>
      <c r="P59" s="52"/>
      <c r="Q59" s="52"/>
      <c r="R59" s="53">
        <v>320.65</v>
      </c>
      <c r="S59" s="56"/>
    </row>
    <row r="60" spans="3:19" ht="13.5" customHeight="1" outlineLevel="1">
      <c r="C60" s="55"/>
      <c r="D60" s="39" t="str">
        <f>'[1]СТАРТ+ (2)'!L31</f>
        <v>305С</v>
      </c>
      <c r="E60" s="40">
        <v>7</v>
      </c>
      <c r="F60" s="49">
        <f>'[1]СТАРТ+ (2)'!N31</f>
        <v>2.9</v>
      </c>
      <c r="G60" s="50">
        <v>6.5</v>
      </c>
      <c r="H60" s="50">
        <v>6.5</v>
      </c>
      <c r="I60" s="50">
        <v>6.5</v>
      </c>
      <c r="J60" s="50">
        <v>6</v>
      </c>
      <c r="K60" s="50">
        <v>6.5</v>
      </c>
      <c r="L60" s="50">
        <v>7.5</v>
      </c>
      <c r="M60" s="50">
        <v>7</v>
      </c>
      <c r="N60" s="51">
        <f>(SUM(G60:M60)-LARGE(G60:M60,1)-LARGE(G60:M60,2)-SMALL(G60:M60,1)-SMALL(G60:M60,2))</f>
        <v>19.5</v>
      </c>
      <c r="O60" s="52">
        <f>(SUM(G60:M60)-LARGE(G60:M60,1)-LARGE(G60:M60,2)-SMALL(G60:M60,1)-SMALL(G60:M60,2))*F60</f>
        <v>56.55</v>
      </c>
      <c r="P60" s="52"/>
      <c r="Q60" s="52"/>
      <c r="R60" s="53">
        <v>320.65</v>
      </c>
      <c r="S60" s="56"/>
    </row>
    <row r="61" spans="15:18" ht="14.25">
      <c r="O61" s="74">
        <f>SUM(O57:O60)</f>
        <v>174.75</v>
      </c>
      <c r="R61" s="75">
        <v>320.65</v>
      </c>
    </row>
    <row r="62" spans="1:19" s="47" customFormat="1" ht="15" customHeight="1">
      <c r="A62" s="39">
        <v>10</v>
      </c>
      <c r="B62" s="40">
        <f>'[1]СТАРТ+ (2)'!B6</f>
        <v>1</v>
      </c>
      <c r="C62" s="41" t="str">
        <f>'[1]СТАРТ+ (2)'!C6</f>
        <v>НЕФЕДОВ КИРИЛЛ</v>
      </c>
      <c r="D62" s="42"/>
      <c r="E62" s="42"/>
      <c r="F62" s="43"/>
      <c r="G62" s="41"/>
      <c r="H62" s="41">
        <f>'[1]СТАРТ+ (2)'!I6</f>
        <v>2000</v>
      </c>
      <c r="I62" s="41">
        <f>'[1]СТАРТ+ (2)'!J6</f>
        <v>1</v>
      </c>
      <c r="J62" s="41" t="str">
        <f>'[1]СТАРТ+ (2)'!K6</f>
        <v>МОСКВА-2, ЮНОСТЬ МОСКВЫ</v>
      </c>
      <c r="K62" s="44"/>
      <c r="L62" s="41"/>
      <c r="M62" s="41"/>
      <c r="N62" s="41"/>
      <c r="O62" s="39"/>
      <c r="P62" s="73">
        <f>O67</f>
        <v>153.1</v>
      </c>
      <c r="Q62" s="73">
        <v>129.3</v>
      </c>
      <c r="R62" s="45">
        <v>282.4</v>
      </c>
      <c r="S62" s="46" t="str">
        <f>'[1]СТАРТ+ (2)'!O6</f>
        <v>КАШТАНОВ А.Е.</v>
      </c>
    </row>
    <row r="63" spans="1:19" s="47" customFormat="1" ht="13.5" customHeight="1">
      <c r="A63" s="39"/>
      <c r="B63" s="40"/>
      <c r="C63" s="48"/>
      <c r="D63" s="39" t="str">
        <f>'[1]СТАРТ+ (2)'!C7</f>
        <v>405С</v>
      </c>
      <c r="E63" s="40">
        <f>'[1]СТАРТ+ (2)'!D7</f>
        <v>7</v>
      </c>
      <c r="F63" s="49">
        <f>'[1]СТАРТ+ (2)'!E7</f>
        <v>2.7</v>
      </c>
      <c r="G63" s="50">
        <v>4</v>
      </c>
      <c r="H63" s="50">
        <v>4.5</v>
      </c>
      <c r="I63" s="50">
        <v>4</v>
      </c>
      <c r="J63" s="50">
        <v>4.5</v>
      </c>
      <c r="K63" s="50">
        <v>4</v>
      </c>
      <c r="L63" s="50">
        <v>3.5</v>
      </c>
      <c r="M63" s="50">
        <v>3</v>
      </c>
      <c r="N63" s="51">
        <f>(SUM(G63:M63)-LARGE(G63:M63,1)-LARGE(G63:M63,2)-SMALL(G63:M63,1)-SMALL(G63:M63,2))</f>
        <v>12</v>
      </c>
      <c r="O63" s="52">
        <f>(SUM(G63:M63)-LARGE(G63:M63,1)-LARGE(G63:M63,2)-SMALL(G63:M63,1)-SMALL(G63:M63,2))*F63</f>
        <v>32.400000000000006</v>
      </c>
      <c r="P63" s="52"/>
      <c r="Q63" s="52"/>
      <c r="R63" s="53">
        <v>282.4</v>
      </c>
      <c r="S63" s="46"/>
    </row>
    <row r="64" spans="1:19" s="47" customFormat="1" ht="13.5" customHeight="1">
      <c r="A64" s="39"/>
      <c r="B64" s="40"/>
      <c r="C64" s="48"/>
      <c r="D64" s="39" t="str">
        <f>'[1]СТАРТ+ (2)'!F7</f>
        <v>105В</v>
      </c>
      <c r="E64" s="40">
        <f>'[1]СТАРТ+ (2)'!G7</f>
        <v>5</v>
      </c>
      <c r="F64" s="49">
        <f>'[1]СТАРТ+ (2)'!H7</f>
        <v>2.6</v>
      </c>
      <c r="G64" s="50">
        <v>4.5</v>
      </c>
      <c r="H64" s="50">
        <v>4.5</v>
      </c>
      <c r="I64" s="50">
        <v>4</v>
      </c>
      <c r="J64" s="50">
        <v>4</v>
      </c>
      <c r="K64" s="50">
        <v>4</v>
      </c>
      <c r="L64" s="50">
        <v>4</v>
      </c>
      <c r="M64" s="50">
        <v>4.5</v>
      </c>
      <c r="N64" s="51">
        <f>(SUM(G64:M64)-LARGE(G64:M64,1)-LARGE(G64:M64,2)-SMALL(G64:M64,1)-SMALL(G64:M64,2))</f>
        <v>12.5</v>
      </c>
      <c r="O64" s="52">
        <f>(SUM(G64:M64)-LARGE(G64:M64,1)-LARGE(G64:M64,2)-SMALL(G64:M64,1)-SMALL(G64:M64,2))*F64</f>
        <v>32.5</v>
      </c>
      <c r="P64" s="52"/>
      <c r="Q64" s="52"/>
      <c r="R64" s="53">
        <v>282.4</v>
      </c>
      <c r="S64" s="46"/>
    </row>
    <row r="65" spans="3:19" ht="13.5" customHeight="1" outlineLevel="1">
      <c r="C65" s="55"/>
      <c r="D65" s="39" t="str">
        <f>'[1]СТАРТ+ (2)'!I7</f>
        <v>205С</v>
      </c>
      <c r="E65" s="40">
        <f>'[1]СТАРТ+ (2)'!J7</f>
        <v>7</v>
      </c>
      <c r="F65" s="49">
        <f>'[1]СТАРТ+ (2)'!K7</f>
        <v>2.8</v>
      </c>
      <c r="G65" s="50">
        <v>5.5</v>
      </c>
      <c r="H65" s="50">
        <v>6</v>
      </c>
      <c r="I65" s="50">
        <v>5.5</v>
      </c>
      <c r="J65" s="50">
        <v>6</v>
      </c>
      <c r="K65" s="50">
        <v>5.5</v>
      </c>
      <c r="L65" s="50">
        <v>6</v>
      </c>
      <c r="M65" s="50">
        <v>6</v>
      </c>
      <c r="N65" s="51">
        <f>(SUM(G65:M65)-LARGE(G65:M65,1)-LARGE(G65:M65,2)-SMALL(G65:M65,1)-SMALL(G65:M65,2))</f>
        <v>17.5</v>
      </c>
      <c r="O65" s="52">
        <f>(SUM(G65:M65)-LARGE(G65:M65,1)-LARGE(G65:M65,2)-SMALL(G65:M65,1)-SMALL(G65:M65,2))*F65</f>
        <v>49</v>
      </c>
      <c r="P65" s="52"/>
      <c r="Q65" s="52"/>
      <c r="R65" s="53">
        <v>282.4</v>
      </c>
      <c r="S65" s="56"/>
    </row>
    <row r="66" spans="3:19" ht="13.5" customHeight="1" outlineLevel="1">
      <c r="C66" s="55"/>
      <c r="D66" s="39" t="str">
        <f>'[1]СТАРТ+ (2)'!L7</f>
        <v>5235Д</v>
      </c>
      <c r="E66" s="40">
        <f>'[1]СТАРТ+ (2)'!M7</f>
        <v>7</v>
      </c>
      <c r="F66" s="49">
        <f>'[1]СТАРТ+ (2)'!N7</f>
        <v>2.8</v>
      </c>
      <c r="G66" s="50">
        <v>5</v>
      </c>
      <c r="H66" s="50">
        <v>5</v>
      </c>
      <c r="I66" s="50">
        <v>3</v>
      </c>
      <c r="J66" s="50">
        <v>4</v>
      </c>
      <c r="K66" s="50">
        <v>5</v>
      </c>
      <c r="L66" s="50">
        <v>4.5</v>
      </c>
      <c r="M66" s="50">
        <v>4.5</v>
      </c>
      <c r="N66" s="51">
        <f>(SUM(G66:M66)-LARGE(G66:M66,1)-LARGE(G66:M66,2)-SMALL(G66:M66,1)-SMALL(G66:M66,2))</f>
        <v>14</v>
      </c>
      <c r="O66" s="52">
        <f>(SUM(G66:M66)-LARGE(G66:M66,1)-LARGE(G66:M66,2)-SMALL(G66:M66,1)-SMALL(G66:M66,2))*F66</f>
        <v>39.199999999999996</v>
      </c>
      <c r="P66" s="52"/>
      <c r="Q66" s="52"/>
      <c r="R66" s="53">
        <v>282.4</v>
      </c>
      <c r="S66" s="56"/>
    </row>
    <row r="67" spans="15:18" ht="14.25">
      <c r="O67" s="74">
        <f>SUM(O63:O66)</f>
        <v>153.1</v>
      </c>
      <c r="R67" s="75">
        <v>282.4</v>
      </c>
    </row>
  </sheetData>
  <mergeCells count="1">
    <mergeCell ref="G5:M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2014-05-27T07:31:15Z</dcterms:created>
  <dcterms:modified xsi:type="dcterms:W3CDTF">2014-05-27T07:34:52Z</dcterms:modified>
  <cp:category/>
  <cp:version/>
  <cp:contentType/>
  <cp:contentStatus/>
</cp:coreProperties>
</file>