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final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<sst xmlns="http://schemas.openxmlformats.org/spreadsheetml/2006/main" count="8" uniqueCount="8">
  <si>
    <t>ФИНАЛ</t>
  </si>
  <si>
    <t>судьи</t>
  </si>
  <si>
    <t>Место</t>
  </si>
  <si>
    <t>Ф.И.</t>
  </si>
  <si>
    <t>прыжок</t>
  </si>
  <si>
    <t>К.Т.</t>
  </si>
  <si>
    <t>РЕЗУЛЬТАТ</t>
  </si>
  <si>
    <t xml:space="preserve">ТРЕНЕР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</si>
</sst>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0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2"/>
    </font>
    <font>
      <sz val="10"/>
      <name val="NewtonCTT"/>
      <family val="0"/>
    </font>
    <font>
      <sz val="10"/>
      <name val="Arial"/>
      <family val="2"/>
    </font>
    <font>
      <sz val="11"/>
      <name val="Arial Cyr"/>
      <family val="2"/>
    </font>
    <font>
      <sz val="9"/>
      <name val="Arial Cyr"/>
      <family val="0"/>
    </font>
    <font>
      <b/>
      <sz val="10"/>
      <name val="Arial"/>
      <family val="2"/>
    </font>
    <font>
      <b/>
      <sz val="9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8"/>
      <name val="Arial"/>
      <family val="2"/>
    </font>
    <font>
      <b/>
      <sz val="9"/>
      <name val="Arial"/>
      <family val="2"/>
    </font>
    <font>
      <b/>
      <sz val="9"/>
      <color indexed="9"/>
      <name val="Arial Cyr"/>
      <family val="2"/>
    </font>
    <font>
      <b/>
      <sz val="10"/>
      <color indexed="17"/>
      <name val="Arial Cyr"/>
      <family val="2"/>
    </font>
    <font>
      <sz val="8"/>
      <color indexed="9"/>
      <name val="Arial Cyr"/>
      <family val="2"/>
    </font>
    <font>
      <sz val="10"/>
      <color indexed="10"/>
      <name val="Times New Roman"/>
      <family val="1"/>
    </font>
    <font>
      <sz val="10"/>
      <color indexed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0" xfId="20" applyFont="1">
      <alignment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center"/>
      <protection/>
    </xf>
    <xf numFmtId="0" fontId="0" fillId="0" borderId="0" xfId="20" applyFont="1" applyAlignment="1">
      <alignment horizontal="left"/>
      <protection/>
    </xf>
    <xf numFmtId="0" fontId="5" fillId="0" borderId="0" xfId="20" applyFont="1">
      <alignment/>
      <protection/>
    </xf>
    <xf numFmtId="0" fontId="6" fillId="0" borderId="0" xfId="21" applyFont="1">
      <alignment/>
      <protection/>
    </xf>
    <xf numFmtId="0" fontId="0" fillId="0" borderId="0" xfId="15" applyFont="1">
      <alignment/>
      <protection/>
    </xf>
    <xf numFmtId="20" fontId="7" fillId="0" borderId="0" xfId="0" applyNumberFormat="1" applyFont="1" applyAlignment="1">
      <alignment/>
    </xf>
    <xf numFmtId="0" fontId="0" fillId="0" borderId="0" xfId="0" applyAlignment="1">
      <alignment horizontal="center"/>
    </xf>
    <xf numFmtId="0" fontId="0" fillId="0" borderId="0" xfId="20" applyFont="1" applyAlignment="1">
      <alignment horizontal="center"/>
      <protection/>
    </xf>
    <xf numFmtId="0" fontId="8" fillId="0" borderId="0" xfId="15" applyFont="1" applyAlignment="1">
      <alignment horizontal="center"/>
      <protection/>
    </xf>
    <xf numFmtId="0" fontId="9" fillId="0" borderId="0" xfId="20" applyFont="1">
      <alignment/>
      <protection/>
    </xf>
    <xf numFmtId="0" fontId="8" fillId="0" borderId="1" xfId="20" applyFont="1" applyBorder="1" applyAlignment="1">
      <alignment horizontal="center"/>
      <protection/>
    </xf>
    <xf numFmtId="0" fontId="8" fillId="0" borderId="1" xfId="20" applyFont="1" applyBorder="1" applyAlignment="1">
      <alignment horizontal="left"/>
      <protection/>
    </xf>
    <xf numFmtId="164" fontId="8" fillId="0" borderId="1" xfId="20" applyNumberFormat="1" applyFont="1" applyBorder="1" applyAlignment="1">
      <alignment horizontal="left"/>
      <protection/>
    </xf>
    <xf numFmtId="0" fontId="8" fillId="0" borderId="1" xfId="20" applyFont="1" applyBorder="1" applyAlignment="1">
      <alignment horizontal="center" vertical="center"/>
      <protection/>
    </xf>
    <xf numFmtId="0" fontId="4" fillId="0" borderId="1" xfId="20" applyBorder="1" applyAlignment="1">
      <alignment horizontal="center" vertical="center"/>
      <protection/>
    </xf>
    <xf numFmtId="0" fontId="10" fillId="0" borderId="1" xfId="20" applyFont="1" applyBorder="1" applyAlignment="1">
      <alignment vertical="center"/>
      <protection/>
    </xf>
    <xf numFmtId="0" fontId="6" fillId="0" borderId="1" xfId="15" applyFont="1" applyBorder="1" applyAlignment="1">
      <alignment vertical="center"/>
      <protection/>
    </xf>
    <xf numFmtId="0" fontId="8" fillId="0" borderId="2" xfId="20" applyFont="1" applyBorder="1" applyAlignment="1">
      <alignment horizontal="center"/>
      <protection/>
    </xf>
    <xf numFmtId="0" fontId="8" fillId="0" borderId="2" xfId="20" applyFont="1" applyBorder="1" applyAlignment="1">
      <alignment horizontal="left"/>
      <protection/>
    </xf>
    <xf numFmtId="0" fontId="11" fillId="0" borderId="3" xfId="20" applyFont="1" applyBorder="1" applyAlignment="1">
      <alignment horizontal="center"/>
      <protection/>
    </xf>
    <xf numFmtId="0" fontId="6" fillId="0" borderId="3" xfId="20" applyFont="1" applyBorder="1" applyAlignment="1">
      <alignment horizontal="center"/>
      <protection/>
    </xf>
    <xf numFmtId="0" fontId="6" fillId="0" borderId="4" xfId="20" applyFont="1" applyBorder="1" applyAlignment="1">
      <alignment horizontal="center"/>
      <protection/>
    </xf>
    <xf numFmtId="0" fontId="6" fillId="0" borderId="5" xfId="20" applyFont="1" applyBorder="1" applyAlignment="1">
      <alignment horizontal="center"/>
      <protection/>
    </xf>
    <xf numFmtId="0" fontId="12" fillId="0" borderId="3" xfId="20" applyFont="1" applyBorder="1">
      <alignment/>
      <protection/>
    </xf>
    <xf numFmtId="0" fontId="10" fillId="0" borderId="3" xfId="20" applyFont="1" applyBorder="1" applyAlignment="1">
      <alignment horizontal="center" vertical="center"/>
      <protection/>
    </xf>
    <xf numFmtId="0" fontId="10" fillId="0" borderId="3" xfId="15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center"/>
      <protection/>
    </xf>
    <xf numFmtId="0" fontId="13" fillId="0" borderId="0" xfId="20" applyFont="1" applyBorder="1" applyAlignment="1">
      <alignment horizontal="center"/>
      <protection/>
    </xf>
    <xf numFmtId="0" fontId="8" fillId="0" borderId="0" xfId="20" applyFont="1" applyBorder="1" applyAlignment="1">
      <alignment horizontal="left"/>
      <protection/>
    </xf>
    <xf numFmtId="0" fontId="11" fillId="0" borderId="0" xfId="20" applyFont="1" applyBorder="1" applyAlignment="1">
      <alignment horizontal="center"/>
      <protection/>
    </xf>
    <xf numFmtId="0" fontId="6" fillId="0" borderId="0" xfId="20" applyFont="1" applyBorder="1" applyAlignment="1">
      <alignment horizontal="center"/>
      <protection/>
    </xf>
    <xf numFmtId="0" fontId="12" fillId="0" borderId="0" xfId="20" applyFont="1" applyBorder="1">
      <alignment/>
      <protection/>
    </xf>
    <xf numFmtId="0" fontId="13" fillId="0" borderId="0" xfId="20" applyFont="1" applyBorder="1" applyAlignment="1">
      <alignment vertical="center"/>
      <protection/>
    </xf>
    <xf numFmtId="0" fontId="6" fillId="0" borderId="0" xfId="15" applyFont="1" applyBorder="1" applyAlignment="1">
      <alignment vertical="center"/>
      <protection/>
    </xf>
    <xf numFmtId="0" fontId="9" fillId="0" borderId="0" xfId="15" applyFont="1" applyAlignment="1">
      <alignment horizontal="center"/>
      <protection/>
    </xf>
    <xf numFmtId="0" fontId="6" fillId="0" borderId="0" xfId="15" applyFont="1" applyAlignment="1">
      <alignment horizontal="center"/>
      <protection/>
    </xf>
    <xf numFmtId="0" fontId="9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2" fontId="2" fillId="0" borderId="0" xfId="16" applyNumberFormat="1" applyFont="1" applyAlignment="1">
      <alignment horizontal="center"/>
      <protection/>
    </xf>
    <xf numFmtId="0" fontId="6" fillId="0" borderId="0" xfId="15" applyFont="1">
      <alignment/>
      <protection/>
    </xf>
    <xf numFmtId="0" fontId="9" fillId="0" borderId="0" xfId="15" applyFont="1">
      <alignment/>
      <protection/>
    </xf>
    <xf numFmtId="0" fontId="14" fillId="0" borderId="0" xfId="15" applyFont="1" applyAlignment="1">
      <alignment horizontal="left"/>
      <protection/>
    </xf>
    <xf numFmtId="2" fontId="15" fillId="0" borderId="0" xfId="15" applyNumberFormat="1" applyFont="1" applyAlignment="1">
      <alignment horizontal="center"/>
      <protection/>
    </xf>
    <xf numFmtId="0" fontId="0" fillId="0" borderId="0" xfId="15" applyFont="1" applyAlignment="1">
      <alignment horizontal="center"/>
      <protection/>
    </xf>
    <xf numFmtId="0" fontId="1" fillId="0" borderId="0" xfId="15" applyFont="1" applyAlignment="1">
      <alignment horizontal="left"/>
      <protection/>
    </xf>
    <xf numFmtId="164" fontId="16" fillId="0" borderId="0" xfId="16" applyNumberFormat="1" applyFont="1" applyBorder="1" applyAlignment="1">
      <alignment horizontal="center"/>
      <protection/>
    </xf>
    <xf numFmtId="164" fontId="0" fillId="0" borderId="0" xfId="0" applyNumberFormat="1" applyFont="1" applyAlignment="1">
      <alignment horizontal="center" vertical="center"/>
    </xf>
    <xf numFmtId="2" fontId="14" fillId="0" borderId="0" xfId="15" applyNumberFormat="1" applyFont="1" applyBorder="1" applyAlignment="1">
      <alignment horizontal="center"/>
      <protection/>
    </xf>
    <xf numFmtId="2" fontId="9" fillId="0" borderId="0" xfId="15" applyNumberFormat="1" applyFont="1" applyBorder="1" applyAlignment="1">
      <alignment horizontal="center"/>
      <protection/>
    </xf>
    <xf numFmtId="0" fontId="1" fillId="0" borderId="0" xfId="15" applyFont="1" applyAlignment="1">
      <alignment horizontal="right"/>
      <protection/>
    </xf>
    <xf numFmtId="0" fontId="8" fillId="0" borderId="0" xfId="15" applyFont="1">
      <alignment/>
      <protection/>
    </xf>
    <xf numFmtId="164" fontId="8" fillId="0" borderId="1" xfId="15" applyNumberFormat="1" applyFont="1" applyBorder="1" applyAlignment="1">
      <alignment horizontal="center"/>
      <protection/>
    </xf>
    <xf numFmtId="2" fontId="17" fillId="0" borderId="0" xfId="15" applyNumberFormat="1" applyFont="1">
      <alignment/>
      <protection/>
    </xf>
    <xf numFmtId="0" fontId="6" fillId="0" borderId="0" xfId="15" applyFont="1" applyAlignment="1">
      <alignment horizontal="left" wrapText="1"/>
      <protection/>
    </xf>
    <xf numFmtId="0" fontId="5" fillId="0" borderId="0" xfId="15" applyFont="1">
      <alignment/>
      <protection/>
    </xf>
  </cellXfs>
  <cellStyles count="12">
    <cellStyle name="Normal" xfId="0"/>
    <cellStyle name="Normal_COM10W" xfId="15"/>
    <cellStyle name="Normal_ST_CF" xfId="16"/>
    <cellStyle name="Hyperlink" xfId="17"/>
    <cellStyle name="Currency" xfId="18"/>
    <cellStyle name="Currency [0]" xfId="19"/>
    <cellStyle name="Обычный_Чемпионат и Перв 1 и 3 м" xfId="20"/>
    <cellStyle name="Обычный_Чемпионат и Перв 1 и 3 м 2" xfId="21"/>
    <cellStyle name="Followed Hyperlink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45;&#1056;&#1042;&#1045;&#1053;&#1057;&#1058;&#1042;&#1054;%20&#1056;&#1054;&#1057;&#1057;&#1048;&#1048;\4%20&#1044;&#1045;&#1053;&#1068;\&#1042;&#1099;&#1096;_&#1057;&#1093;%20&#1070;&#105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ЭТВ"/>
      <sheetName val="СТАРТ+ (2)"/>
      <sheetName val="ВЫШ_СХ Юн "/>
      <sheetName val="ВЫШ_СХ Юн СВОД"/>
    </sheetNames>
    <sheetDataSet>
      <sheetData sheetId="1">
        <row r="4">
          <cell r="C4" t="str">
            <v>ВЫШКА , СИНХРОННЫЕ ПРЫЖКИ, ЮНИОРЫ</v>
          </cell>
        </row>
        <row r="6">
          <cell r="B6">
            <v>1</v>
          </cell>
          <cell r="C6" t="str">
            <v>ЛАПИН ЕГОР</v>
          </cell>
          <cell r="G6">
            <v>1997</v>
          </cell>
          <cell r="H6" t="str">
            <v>МС</v>
          </cell>
          <cell r="I6" t="str">
            <v>БУЗУЛУК, СДЮСШОР ЦОП</v>
          </cell>
          <cell r="R6" t="str">
            <v>ПОСТНИКОВЫ Т.Н., М.В.</v>
          </cell>
        </row>
        <row r="7">
          <cell r="C7" t="str">
            <v>ДАНИЛОВ АРТЕМ</v>
          </cell>
          <cell r="G7">
            <v>1998</v>
          </cell>
          <cell r="H7" t="str">
            <v>МС</v>
          </cell>
          <cell r="I7" t="str">
            <v>СПБ-1, ЭКРАН ИЖОРЕЦ</v>
          </cell>
          <cell r="R7" t="str">
            <v>МЕНГДЕН Т.В., ШИРОКОВА Т.В.</v>
          </cell>
        </row>
        <row r="8">
          <cell r="C8" t="str">
            <v>103В</v>
          </cell>
          <cell r="D8">
            <v>10</v>
          </cell>
          <cell r="F8" t="str">
            <v>301В</v>
          </cell>
          <cell r="G8">
            <v>10</v>
          </cell>
          <cell r="I8" t="str">
            <v>407С</v>
          </cell>
          <cell r="J8">
            <v>10</v>
          </cell>
          <cell r="L8" t="str">
            <v>107В</v>
          </cell>
          <cell r="M8">
            <v>10</v>
          </cell>
          <cell r="O8" t="str">
            <v>207С</v>
          </cell>
          <cell r="P8">
            <v>10</v>
          </cell>
          <cell r="R8" t="str">
            <v>5152В</v>
          </cell>
          <cell r="S8">
            <v>10</v>
          </cell>
        </row>
        <row r="15">
          <cell r="B15">
            <v>2</v>
          </cell>
          <cell r="C15" t="str">
            <v>ЕФРЕМОВ БОРИС</v>
          </cell>
          <cell r="G15">
            <v>1998</v>
          </cell>
          <cell r="H15" t="str">
            <v>МС</v>
          </cell>
          <cell r="I15" t="str">
            <v>ВОЛГОГРАД, ГАУВОЦСП ОЛИМП</v>
          </cell>
          <cell r="R15" t="str">
            <v>КУЗНЕЦОВ А.М., САМАРИНА Н.Н.</v>
          </cell>
        </row>
        <row r="16">
          <cell r="C16" t="str">
            <v>МЯЛИН ИГОРЬ</v>
          </cell>
          <cell r="G16">
            <v>1996</v>
          </cell>
          <cell r="H16" t="str">
            <v>МС</v>
          </cell>
          <cell r="I16" t="str">
            <v>ПЕНЗА, ПОСДЮСШОР ЦСКА</v>
          </cell>
          <cell r="R16" t="str">
            <v>ЛУКАШ Т.Г., НИКУЛИН А.В.</v>
          </cell>
        </row>
        <row r="17">
          <cell r="C17" t="str">
            <v>103В</v>
          </cell>
          <cell r="D17">
            <v>10</v>
          </cell>
          <cell r="F17" t="str">
            <v>301В</v>
          </cell>
          <cell r="G17">
            <v>10</v>
          </cell>
          <cell r="I17" t="str">
            <v>407С</v>
          </cell>
          <cell r="J17">
            <v>10</v>
          </cell>
          <cell r="L17" t="str">
            <v>109С</v>
          </cell>
          <cell r="M17">
            <v>10</v>
          </cell>
          <cell r="O17" t="str">
            <v>207С</v>
          </cell>
          <cell r="P17">
            <v>10</v>
          </cell>
          <cell r="R17" t="str">
            <v>5253В</v>
          </cell>
          <cell r="S17">
            <v>10</v>
          </cell>
        </row>
        <row r="24">
          <cell r="B24">
            <v>3</v>
          </cell>
          <cell r="C24" t="str">
            <v>ФРОЛОВ ВАДИМ</v>
          </cell>
          <cell r="G24">
            <v>1997</v>
          </cell>
          <cell r="H24" t="str">
            <v>МС</v>
          </cell>
          <cell r="I24" t="str">
            <v>САРАТОВ, ШВСМ СДЮСШОР 11</v>
          </cell>
          <cell r="R24" t="str">
            <v>АБРОСИМОВА Л.В., СТОЛБОВ А.Н.</v>
          </cell>
        </row>
        <row r="25">
          <cell r="C25" t="str">
            <v>ВНУКОВ ИГОРЬ</v>
          </cell>
          <cell r="G25">
            <v>1997</v>
          </cell>
          <cell r="H25" t="str">
            <v>МС</v>
          </cell>
          <cell r="I25" t="str">
            <v>ВОРОНЕЖ, ОСДЮСШОР ИМ. Д.САУТИНА</v>
          </cell>
          <cell r="R25" t="str">
            <v>САУТИН Д.И., ДРОЖЖИНЫ Е.Г., Н.В.</v>
          </cell>
        </row>
        <row r="26">
          <cell r="C26" t="str">
            <v>103В</v>
          </cell>
          <cell r="D26">
            <v>10</v>
          </cell>
          <cell r="F26" t="str">
            <v>301В</v>
          </cell>
          <cell r="G26">
            <v>10</v>
          </cell>
          <cell r="I26" t="str">
            <v>407С</v>
          </cell>
          <cell r="J26">
            <v>10</v>
          </cell>
          <cell r="L26" t="str">
            <v>107В</v>
          </cell>
          <cell r="M26">
            <v>10</v>
          </cell>
          <cell r="O26" t="str">
            <v>5253В</v>
          </cell>
          <cell r="P26">
            <v>10</v>
          </cell>
          <cell r="R26" t="str">
            <v>207С</v>
          </cell>
          <cell r="S26">
            <v>10</v>
          </cell>
        </row>
        <row r="33">
          <cell r="B33">
            <v>4</v>
          </cell>
          <cell r="C33" t="str">
            <v>СТРОЕВ ГЕРМАН</v>
          </cell>
          <cell r="G33">
            <v>1996</v>
          </cell>
          <cell r="H33" t="str">
            <v>МС</v>
          </cell>
          <cell r="I33" t="str">
            <v>ВОРОНЕЖ, ОСДЮСШОР ИМ. Д.САУТИНА</v>
          </cell>
          <cell r="R33" t="str">
            <v>СТАРОДУБЦЕВ Г.И.</v>
          </cell>
        </row>
        <row r="34">
          <cell r="C34" t="str">
            <v>РАЗУВАЕВ ВЛАДИСЛАВ</v>
          </cell>
          <cell r="G34">
            <v>1999</v>
          </cell>
          <cell r="H34" t="str">
            <v>МС</v>
          </cell>
          <cell r="I34" t="str">
            <v>ВОРОНЕЖ, ОСДЮСШОР ИМ. Д.САУТИНА</v>
          </cell>
          <cell r="R34" t="str">
            <v>ЧЕРНЫХ Л.В., СТАРОДУБЦЕВ Г.И.</v>
          </cell>
        </row>
        <row r="35">
          <cell r="C35" t="str">
            <v>103В</v>
          </cell>
          <cell r="D35">
            <v>10</v>
          </cell>
          <cell r="F35" t="str">
            <v>301В</v>
          </cell>
          <cell r="G35">
            <v>10</v>
          </cell>
          <cell r="I35" t="str">
            <v>5231Д</v>
          </cell>
          <cell r="J35">
            <v>10</v>
          </cell>
          <cell r="L35" t="str">
            <v>107В</v>
          </cell>
          <cell r="M35">
            <v>10</v>
          </cell>
          <cell r="O35" t="str">
            <v>407С</v>
          </cell>
          <cell r="P35">
            <v>10</v>
          </cell>
          <cell r="R35" t="str">
            <v>207С</v>
          </cell>
          <cell r="S35">
            <v>10</v>
          </cell>
        </row>
        <row r="42">
          <cell r="B42">
            <v>5</v>
          </cell>
          <cell r="C42" t="str">
            <v>АРЗЮТОВ ИЛЬЯ</v>
          </cell>
          <cell r="G42">
            <v>2000</v>
          </cell>
          <cell r="H42" t="str">
            <v>КМС</v>
          </cell>
          <cell r="I42" t="str">
            <v>САРАТОВ,  СДЮСШОР 11</v>
          </cell>
          <cell r="R42" t="str">
            <v>АБРОСИМОВА Л.В., СТОЛБОВ А.Н.</v>
          </cell>
        </row>
        <row r="43">
          <cell r="C43" t="str">
            <v>САТИН ЕГОР</v>
          </cell>
          <cell r="G43">
            <v>1998</v>
          </cell>
          <cell r="H43" t="str">
            <v>МС</v>
          </cell>
          <cell r="I43" t="str">
            <v>МОСКВА-1, МГФСО</v>
          </cell>
          <cell r="R43" t="str">
            <v>ТИМОШИНИНЫ С.А., В.А.</v>
          </cell>
        </row>
        <row r="44">
          <cell r="C44" t="str">
            <v>103В</v>
          </cell>
          <cell r="D44">
            <v>10</v>
          </cell>
          <cell r="F44" t="str">
            <v>301В</v>
          </cell>
          <cell r="G44">
            <v>10</v>
          </cell>
          <cell r="I44" t="str">
            <v>107В</v>
          </cell>
          <cell r="J44">
            <v>10</v>
          </cell>
          <cell r="L44" t="str">
            <v>407С</v>
          </cell>
          <cell r="M44">
            <v>10</v>
          </cell>
          <cell r="O44" t="str">
            <v>207С</v>
          </cell>
          <cell r="P44">
            <v>10</v>
          </cell>
          <cell r="R44" t="str">
            <v>5253В</v>
          </cell>
          <cell r="S44">
            <v>10</v>
          </cell>
        </row>
        <row r="51">
          <cell r="B51">
            <v>6</v>
          </cell>
          <cell r="C51" t="str">
            <v>ГАЛЬПЕРИН ЕГОР</v>
          </cell>
          <cell r="G51">
            <v>1996</v>
          </cell>
          <cell r="H51" t="str">
            <v>МС</v>
          </cell>
          <cell r="I51" t="str">
            <v>МОСКВА-1, ЦСКА ВС ЮНОСТЬ МОСКВЫ</v>
          </cell>
          <cell r="R51" t="str">
            <v>ГАЛЬПЕРИНЫ Р.Д., С.Г.</v>
          </cell>
        </row>
        <row r="52">
          <cell r="C52" t="str">
            <v>РУМЯНЦЕВ АЛЕКСАНДР</v>
          </cell>
          <cell r="G52">
            <v>1996</v>
          </cell>
          <cell r="H52" t="str">
            <v>МС</v>
          </cell>
          <cell r="I52" t="str">
            <v>КАЗАНЬ УОР</v>
          </cell>
          <cell r="R52" t="str">
            <v>МУЯКИН П.Б.</v>
          </cell>
        </row>
        <row r="53">
          <cell r="C53" t="str">
            <v>103В</v>
          </cell>
          <cell r="D53">
            <v>10</v>
          </cell>
          <cell r="F53" t="str">
            <v>301В</v>
          </cell>
          <cell r="G53">
            <v>10</v>
          </cell>
          <cell r="I53" t="str">
            <v>407С</v>
          </cell>
          <cell r="J53">
            <v>10</v>
          </cell>
          <cell r="L53" t="str">
            <v>207С</v>
          </cell>
          <cell r="M53">
            <v>10</v>
          </cell>
          <cell r="O53" t="str">
            <v>307С</v>
          </cell>
          <cell r="P53">
            <v>10</v>
          </cell>
          <cell r="R53" t="str">
            <v>5253В</v>
          </cell>
          <cell r="S53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workbookViewId="0" topLeftCell="A6">
      <selection activeCell="A12" sqref="A12"/>
    </sheetView>
  </sheetViews>
  <sheetFormatPr defaultColWidth="8.00390625" defaultRowHeight="12.75" outlineLevelRow="1"/>
  <cols>
    <col min="1" max="1" width="6.25390625" style="47" customWidth="1"/>
    <col min="2" max="2" width="3.25390625" style="47" hidden="1" customWidth="1"/>
    <col min="3" max="3" width="1.75390625" style="8" customWidth="1"/>
    <col min="4" max="4" width="11.75390625" style="54" customWidth="1"/>
    <col min="5" max="5" width="4.125" style="54" customWidth="1"/>
    <col min="6" max="6" width="5.625" style="12" customWidth="1"/>
    <col min="7" max="7" width="6.125" style="8" customWidth="1"/>
    <col min="8" max="13" width="4.75390625" style="41" customWidth="1"/>
    <col min="14" max="15" width="4.75390625" style="8" customWidth="1"/>
    <col min="16" max="16" width="6.375" style="8" customWidth="1"/>
    <col min="17" max="17" width="7.375" style="8" customWidth="1"/>
    <col min="18" max="18" width="9.75390625" style="58" customWidth="1"/>
    <col min="19" max="19" width="9.00390625" style="57" customWidth="1"/>
    <col min="20" max="21" width="8.00390625" style="8" customWidth="1"/>
    <col min="22" max="22" width="5.125" style="8" customWidth="1"/>
    <col min="23" max="16384" width="8.00390625" style="8" customWidth="1"/>
  </cols>
  <sheetData>
    <row r="1" spans="1:19" ht="15">
      <c r="A1" s="1"/>
      <c r="B1" s="1"/>
      <c r="C1" s="2"/>
      <c r="D1" s="3"/>
      <c r="E1" s="3"/>
      <c r="F1" s="4"/>
      <c r="G1" s="3"/>
      <c r="H1" s="2"/>
      <c r="I1" s="2"/>
      <c r="J1" s="2"/>
      <c r="K1" s="2"/>
      <c r="L1" s="2"/>
      <c r="M1" s="5"/>
      <c r="N1" s="2"/>
      <c r="O1" s="2"/>
      <c r="P1" s="2"/>
      <c r="Q1" s="2"/>
      <c r="R1" s="6"/>
      <c r="S1" s="7"/>
    </row>
    <row r="2" spans="1:19" ht="15">
      <c r="A2"/>
      <c r="B2"/>
      <c r="C2" s="3" t="s">
        <v>0</v>
      </c>
      <c r="D2" s="9"/>
      <c r="E2" s="9"/>
      <c r="F2" s="10"/>
      <c r="G2"/>
      <c r="H2"/>
      <c r="I2"/>
      <c r="J2"/>
      <c r="K2"/>
      <c r="L2"/>
      <c r="M2"/>
      <c r="N2"/>
      <c r="O2"/>
      <c r="P2" s="2"/>
      <c r="Q2" s="2"/>
      <c r="R2" s="6"/>
      <c r="S2" s="7"/>
    </row>
    <row r="3" spans="1:19" ht="15">
      <c r="A3" s="11"/>
      <c r="B3" s="11"/>
      <c r="C3" s="3" t="str">
        <f>'[1]СТАРТ+ (2)'!C4</f>
        <v>ВЫШКА , СИНХРОННЫЕ ПРЫЖКИ, ЮНИОРЫ</v>
      </c>
      <c r="D3" s="8"/>
      <c r="E3" s="8"/>
      <c r="G3" s="3"/>
      <c r="H3" s="3"/>
      <c r="I3" s="3"/>
      <c r="J3" s="3"/>
      <c r="K3" s="3"/>
      <c r="L3" s="3"/>
      <c r="M3" s="3"/>
      <c r="N3" s="2"/>
      <c r="O3" s="2"/>
      <c r="P3" s="2"/>
      <c r="Q3" s="2"/>
      <c r="R3" s="6"/>
      <c r="S3" s="7"/>
    </row>
    <row r="4" spans="1:19" ht="15">
      <c r="A4" s="11"/>
      <c r="B4" s="11"/>
      <c r="D4" s="3"/>
      <c r="E4" s="3"/>
      <c r="F4" s="4"/>
      <c r="G4" s="13"/>
      <c r="H4" s="13"/>
      <c r="I4" s="13"/>
      <c r="J4" s="13"/>
      <c r="K4" s="13"/>
      <c r="L4" s="13"/>
      <c r="M4" s="13"/>
      <c r="N4" s="2"/>
      <c r="O4" s="2"/>
      <c r="P4" s="2"/>
      <c r="Q4" s="2"/>
      <c r="R4" s="6"/>
      <c r="S4" s="7"/>
    </row>
    <row r="5" spans="1:19" ht="12.75" customHeight="1">
      <c r="A5" s="14"/>
      <c r="B5" s="14"/>
      <c r="C5" s="15"/>
      <c r="D5" s="16"/>
      <c r="E5" s="16"/>
      <c r="F5" s="14"/>
      <c r="G5" s="17" t="s">
        <v>1</v>
      </c>
      <c r="H5" s="18"/>
      <c r="I5" s="18"/>
      <c r="J5" s="18"/>
      <c r="K5" s="18"/>
      <c r="L5" s="18"/>
      <c r="M5" s="18"/>
      <c r="N5" s="18"/>
      <c r="O5" s="18"/>
      <c r="P5" s="15"/>
      <c r="Q5" s="15"/>
      <c r="R5" s="19"/>
      <c r="S5" s="20"/>
    </row>
    <row r="6" spans="1:19" ht="13.5" customHeight="1" thickBot="1">
      <c r="A6" s="21" t="s">
        <v>2</v>
      </c>
      <c r="B6" s="21"/>
      <c r="C6" s="22" t="s">
        <v>3</v>
      </c>
      <c r="D6" s="23" t="s">
        <v>4</v>
      </c>
      <c r="E6" s="23"/>
      <c r="F6" s="24" t="s">
        <v>5</v>
      </c>
      <c r="G6" s="25">
        <v>1</v>
      </c>
      <c r="H6" s="24">
        <v>2</v>
      </c>
      <c r="I6" s="24">
        <v>3</v>
      </c>
      <c r="J6" s="26">
        <v>4</v>
      </c>
      <c r="K6" s="25">
        <v>5</v>
      </c>
      <c r="L6" s="24">
        <v>6</v>
      </c>
      <c r="M6" s="24">
        <v>7</v>
      </c>
      <c r="N6" s="24">
        <v>8</v>
      </c>
      <c r="O6" s="26">
        <v>9</v>
      </c>
      <c r="P6" s="24"/>
      <c r="Q6" s="27"/>
      <c r="R6" s="28" t="s">
        <v>6</v>
      </c>
      <c r="S6" s="29" t="s">
        <v>7</v>
      </c>
    </row>
    <row r="7" spans="1:19" ht="12.75">
      <c r="A7" s="30"/>
      <c r="B7" s="31">
        <v>99</v>
      </c>
      <c r="C7" s="32"/>
      <c r="D7" s="33"/>
      <c r="E7" s="33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5"/>
      <c r="R7" s="36">
        <v>9999</v>
      </c>
      <c r="S7" s="37"/>
    </row>
    <row r="8" spans="1:19" s="44" customFormat="1" ht="15">
      <c r="A8" s="38">
        <v>1</v>
      </c>
      <c r="B8" s="39">
        <f>'[1]СТАРТ+ (2)'!B15</f>
        <v>2</v>
      </c>
      <c r="C8" s="40" t="str">
        <f>'[1]СТАРТ+ (2)'!C15</f>
        <v>ЕФРЕМОВ БОРИС</v>
      </c>
      <c r="D8" s="38"/>
      <c r="E8" s="38"/>
      <c r="F8" s="38"/>
      <c r="G8" s="40">
        <f>'[1]СТАРТ+ (2)'!G15</f>
        <v>1998</v>
      </c>
      <c r="H8" s="40" t="str">
        <f>'[1]СТАРТ+ (2)'!H15</f>
        <v>МС</v>
      </c>
      <c r="I8" s="40" t="str">
        <f>'[1]СТАРТ+ (2)'!I15</f>
        <v>ВОЛГОГРАД, ГАУВОЦСП ОЛИМП</v>
      </c>
      <c r="J8" s="40"/>
      <c r="K8" s="40"/>
      <c r="L8" s="40"/>
      <c r="M8" s="41"/>
      <c r="N8" s="40"/>
      <c r="O8" s="40"/>
      <c r="P8" s="40"/>
      <c r="Q8" s="38"/>
      <c r="R8" s="42">
        <v>404.07</v>
      </c>
      <c r="S8" s="43" t="str">
        <f>'[1]СТАРТ+ (2)'!R15</f>
        <v>КУЗНЕЦОВ А.М., САМАРИНА Н.Н.</v>
      </c>
    </row>
    <row r="9" spans="1:19" s="44" customFormat="1" ht="12.75">
      <c r="A9" s="38"/>
      <c r="B9" s="38"/>
      <c r="C9" s="40" t="str">
        <f>'[1]СТАРТ+ (2)'!C16</f>
        <v>МЯЛИН ИГОРЬ</v>
      </c>
      <c r="D9" s="38"/>
      <c r="E9" s="38"/>
      <c r="F9" s="38"/>
      <c r="G9" s="40">
        <f>'[1]СТАРТ+ (2)'!G16</f>
        <v>1996</v>
      </c>
      <c r="H9" s="40" t="str">
        <f>'[1]СТАРТ+ (2)'!H16</f>
        <v>МС</v>
      </c>
      <c r="I9" s="40" t="str">
        <f>'[1]СТАРТ+ (2)'!I16</f>
        <v>ПЕНЗА, ПОСДЮСШОР ЦСКА</v>
      </c>
      <c r="J9" s="40"/>
      <c r="K9" s="40"/>
      <c r="L9" s="40"/>
      <c r="M9" s="41"/>
      <c r="N9" s="40"/>
      <c r="O9" s="40"/>
      <c r="P9" s="45"/>
      <c r="Q9" s="38"/>
      <c r="R9" s="46">
        <v>404.07</v>
      </c>
      <c r="S9" s="43" t="str">
        <f>'[1]СТАРТ+ (2)'!R16</f>
        <v>ЛУКАШ Т.Г., НИКУЛИН А.В.</v>
      </c>
    </row>
    <row r="10" spans="3:19" ht="12.75" outlineLevel="1">
      <c r="C10" s="48"/>
      <c r="D10" s="38" t="str">
        <f>'[1]СТАРТ+ (2)'!C17</f>
        <v>103В</v>
      </c>
      <c r="E10" s="39">
        <f>'[1]СТАРТ+ (2)'!D17</f>
        <v>10</v>
      </c>
      <c r="F10" s="49">
        <v>2</v>
      </c>
      <c r="G10" s="50">
        <v>9</v>
      </c>
      <c r="H10" s="50">
        <v>8.5</v>
      </c>
      <c r="I10" s="50">
        <v>8.5</v>
      </c>
      <c r="J10" s="50">
        <v>9</v>
      </c>
      <c r="K10" s="50">
        <v>8.5</v>
      </c>
      <c r="L10" s="50">
        <v>8.5</v>
      </c>
      <c r="M10" s="50">
        <v>8</v>
      </c>
      <c r="N10" s="50">
        <v>8</v>
      </c>
      <c r="O10" s="50">
        <v>8</v>
      </c>
      <c r="P10" s="51">
        <f aca="true" t="shared" si="0" ref="P10:P15">(SUM(G10:J10)-MAX(G10:J10)-MIN(G10:J10)+(SUM(K10:O10)-MAX(K10:O10)-MIN(K10:O10)))</f>
        <v>42</v>
      </c>
      <c r="Q10" s="52">
        <f aca="true" t="shared" si="1" ref="Q10:Q15">PRODUCT(P10/5*3*F10)</f>
        <v>50.400000000000006</v>
      </c>
      <c r="R10" s="46">
        <v>404.07</v>
      </c>
      <c r="S10" s="43"/>
    </row>
    <row r="11" spans="3:19" ht="12.75" outlineLevel="1">
      <c r="C11" s="48"/>
      <c r="D11" s="38" t="str">
        <f>'[1]СТАРТ+ (2)'!F17</f>
        <v>301В</v>
      </c>
      <c r="E11" s="39">
        <f>'[1]СТАРТ+ (2)'!G17</f>
        <v>10</v>
      </c>
      <c r="F11" s="49">
        <v>2</v>
      </c>
      <c r="G11" s="50">
        <v>8.5</v>
      </c>
      <c r="H11" s="50">
        <v>8</v>
      </c>
      <c r="I11" s="50">
        <v>8.5</v>
      </c>
      <c r="J11" s="50">
        <v>9</v>
      </c>
      <c r="K11" s="50">
        <v>9</v>
      </c>
      <c r="L11" s="50">
        <v>8.5</v>
      </c>
      <c r="M11" s="50">
        <v>8.5</v>
      </c>
      <c r="N11" s="50">
        <v>8.5</v>
      </c>
      <c r="O11" s="50">
        <v>8.5</v>
      </c>
      <c r="P11" s="51">
        <f t="shared" si="0"/>
        <v>42.5</v>
      </c>
      <c r="Q11" s="52">
        <f t="shared" si="1"/>
        <v>51</v>
      </c>
      <c r="R11" s="46">
        <v>404.07</v>
      </c>
      <c r="S11" s="43"/>
    </row>
    <row r="12" spans="3:19" ht="12.75" outlineLevel="1">
      <c r="C12" s="48"/>
      <c r="D12" s="38" t="str">
        <f>'[1]СТАРТ+ (2)'!I17</f>
        <v>407С</v>
      </c>
      <c r="E12" s="39">
        <f>'[1]СТАРТ+ (2)'!J17</f>
        <v>10</v>
      </c>
      <c r="F12" s="49">
        <v>3.2</v>
      </c>
      <c r="G12" s="50">
        <v>7</v>
      </c>
      <c r="H12" s="50">
        <v>6.5</v>
      </c>
      <c r="I12" s="50">
        <v>7.5</v>
      </c>
      <c r="J12" s="50">
        <v>7.5</v>
      </c>
      <c r="K12" s="50">
        <v>8</v>
      </c>
      <c r="L12" s="50">
        <v>8</v>
      </c>
      <c r="M12" s="50">
        <v>7.5</v>
      </c>
      <c r="N12" s="50">
        <v>7.5</v>
      </c>
      <c r="O12" s="50">
        <v>7</v>
      </c>
      <c r="P12" s="51">
        <f t="shared" si="0"/>
        <v>37.5</v>
      </c>
      <c r="Q12" s="52">
        <f t="shared" si="1"/>
        <v>72</v>
      </c>
      <c r="R12" s="46">
        <v>404.07</v>
      </c>
      <c r="S12" s="43"/>
    </row>
    <row r="13" spans="3:19" ht="12.75" outlineLevel="1">
      <c r="C13" s="48"/>
      <c r="D13" s="38" t="str">
        <f>'[1]СТАРТ+ (2)'!L17</f>
        <v>109С</v>
      </c>
      <c r="E13" s="39">
        <f>'[1]СТАРТ+ (2)'!M17</f>
        <v>10</v>
      </c>
      <c r="F13" s="49">
        <v>3.7</v>
      </c>
      <c r="G13" s="50">
        <v>7.5</v>
      </c>
      <c r="H13" s="50">
        <v>7</v>
      </c>
      <c r="I13" s="50">
        <v>5.5</v>
      </c>
      <c r="J13" s="50">
        <v>5.5</v>
      </c>
      <c r="K13" s="50">
        <v>8</v>
      </c>
      <c r="L13" s="50">
        <v>8</v>
      </c>
      <c r="M13" s="50">
        <v>7.5</v>
      </c>
      <c r="N13" s="50">
        <v>7.5</v>
      </c>
      <c r="O13" s="50">
        <v>8</v>
      </c>
      <c r="P13" s="51">
        <f t="shared" si="0"/>
        <v>36</v>
      </c>
      <c r="Q13" s="52">
        <f t="shared" si="1"/>
        <v>79.92000000000002</v>
      </c>
      <c r="R13" s="46">
        <v>404.07</v>
      </c>
      <c r="S13" s="43"/>
    </row>
    <row r="14" spans="3:19" ht="12.75" outlineLevel="1">
      <c r="C14" s="48"/>
      <c r="D14" s="38" t="str">
        <f>'[1]СТАРТ+ (2)'!O17</f>
        <v>207С</v>
      </c>
      <c r="E14" s="39">
        <f>'[1]СТАРТ+ (2)'!P17</f>
        <v>10</v>
      </c>
      <c r="F14" s="49">
        <v>3.3</v>
      </c>
      <c r="G14" s="50">
        <v>5.5</v>
      </c>
      <c r="H14" s="50">
        <v>4.5</v>
      </c>
      <c r="I14" s="50">
        <v>6.5</v>
      </c>
      <c r="J14" s="50">
        <v>7</v>
      </c>
      <c r="K14" s="50">
        <v>7</v>
      </c>
      <c r="L14" s="50">
        <v>6.5</v>
      </c>
      <c r="M14" s="50">
        <v>6</v>
      </c>
      <c r="N14" s="50">
        <v>7</v>
      </c>
      <c r="O14" s="50">
        <v>7</v>
      </c>
      <c r="P14" s="51">
        <f t="shared" si="0"/>
        <v>32.5</v>
      </c>
      <c r="Q14" s="52">
        <f t="shared" si="1"/>
        <v>64.35</v>
      </c>
      <c r="R14" s="46">
        <v>404.07</v>
      </c>
      <c r="S14" s="43"/>
    </row>
    <row r="15" spans="3:19" ht="12.75" outlineLevel="1">
      <c r="C15" s="53"/>
      <c r="D15" s="38" t="str">
        <f>'[1]СТАРТ+ (2)'!R17</f>
        <v>5253В</v>
      </c>
      <c r="E15" s="39">
        <f>'[1]СТАРТ+ (2)'!S17</f>
        <v>10</v>
      </c>
      <c r="F15" s="49">
        <v>3.2</v>
      </c>
      <c r="G15" s="50">
        <v>9</v>
      </c>
      <c r="H15" s="50">
        <v>8.5</v>
      </c>
      <c r="I15" s="50">
        <v>9</v>
      </c>
      <c r="J15" s="50">
        <v>8.5</v>
      </c>
      <c r="K15" s="50">
        <v>9</v>
      </c>
      <c r="L15" s="50">
        <v>9</v>
      </c>
      <c r="M15" s="50">
        <v>9.5</v>
      </c>
      <c r="N15" s="50">
        <v>9.5</v>
      </c>
      <c r="O15" s="50">
        <v>9</v>
      </c>
      <c r="P15" s="51">
        <f t="shared" si="0"/>
        <v>45</v>
      </c>
      <c r="Q15" s="52">
        <f t="shared" si="1"/>
        <v>86.4</v>
      </c>
      <c r="R15" s="46">
        <v>404.07</v>
      </c>
      <c r="S15" s="43"/>
    </row>
    <row r="16" spans="6:18" ht="12.75">
      <c r="F16" s="55">
        <v>17.4</v>
      </c>
      <c r="Q16" s="56">
        <f>SUM(Q10:Q15)</f>
        <v>404.07000000000005</v>
      </c>
      <c r="R16" s="46">
        <v>404.07</v>
      </c>
    </row>
    <row r="17" spans="1:19" s="44" customFormat="1" ht="15">
      <c r="A17" s="38">
        <v>2</v>
      </c>
      <c r="B17" s="39">
        <f>'[1]СТАРТ+ (2)'!B24</f>
        <v>3</v>
      </c>
      <c r="C17" s="40" t="str">
        <f>'[1]СТАРТ+ (2)'!C24</f>
        <v>ФРОЛОВ ВАДИМ</v>
      </c>
      <c r="D17" s="38"/>
      <c r="E17" s="38"/>
      <c r="F17" s="38"/>
      <c r="G17" s="40">
        <f>'[1]СТАРТ+ (2)'!G24</f>
        <v>1997</v>
      </c>
      <c r="H17" s="40" t="str">
        <f>'[1]СТАРТ+ (2)'!H24</f>
        <v>МС</v>
      </c>
      <c r="I17" s="40" t="str">
        <f>'[1]СТАРТ+ (2)'!I24</f>
        <v>САРАТОВ, ШВСМ СДЮСШОР 11</v>
      </c>
      <c r="J17" s="40"/>
      <c r="K17" s="40"/>
      <c r="L17" s="40"/>
      <c r="M17" s="41"/>
      <c r="N17" s="40"/>
      <c r="O17" s="40"/>
      <c r="P17" s="40"/>
      <c r="Q17" s="38"/>
      <c r="R17" s="42">
        <v>379.92</v>
      </c>
      <c r="S17" s="43" t="str">
        <f>'[1]СТАРТ+ (2)'!R24</f>
        <v>АБРОСИМОВА Л.В., СТОЛБОВ А.Н.</v>
      </c>
    </row>
    <row r="18" spans="1:19" s="44" customFormat="1" ht="12.75">
      <c r="A18" s="38"/>
      <c r="B18" s="38"/>
      <c r="C18" s="40" t="str">
        <f>'[1]СТАРТ+ (2)'!C25</f>
        <v>ВНУКОВ ИГОРЬ</v>
      </c>
      <c r="D18" s="38"/>
      <c r="E18" s="38"/>
      <c r="F18" s="38"/>
      <c r="G18" s="40">
        <f>'[1]СТАРТ+ (2)'!G25</f>
        <v>1997</v>
      </c>
      <c r="H18" s="40" t="str">
        <f>'[1]СТАРТ+ (2)'!H25</f>
        <v>МС</v>
      </c>
      <c r="I18" s="40" t="str">
        <f>'[1]СТАРТ+ (2)'!I25</f>
        <v>ВОРОНЕЖ, ОСДЮСШОР ИМ. Д.САУТИНА</v>
      </c>
      <c r="J18" s="40"/>
      <c r="K18" s="40"/>
      <c r="L18" s="40"/>
      <c r="M18" s="41"/>
      <c r="N18" s="40"/>
      <c r="O18" s="40"/>
      <c r="P18" s="45"/>
      <c r="Q18" s="38"/>
      <c r="R18" s="46">
        <v>379.92</v>
      </c>
      <c r="S18" s="43" t="str">
        <f>'[1]СТАРТ+ (2)'!R25</f>
        <v>САУТИН Д.И., ДРОЖЖИНЫ Е.Г., Н.В.</v>
      </c>
    </row>
    <row r="19" spans="3:19" ht="12.75" outlineLevel="1">
      <c r="C19" s="48"/>
      <c r="D19" s="38" t="str">
        <f>'[1]СТАРТ+ (2)'!C26</f>
        <v>103В</v>
      </c>
      <c r="E19" s="39">
        <f>'[1]СТАРТ+ (2)'!D26</f>
        <v>10</v>
      </c>
      <c r="F19" s="49">
        <v>2</v>
      </c>
      <c r="G19" s="50">
        <v>7.5</v>
      </c>
      <c r="H19" s="50">
        <v>8</v>
      </c>
      <c r="I19" s="50">
        <v>7.5</v>
      </c>
      <c r="J19" s="50">
        <v>8</v>
      </c>
      <c r="K19" s="50">
        <v>8</v>
      </c>
      <c r="L19" s="50">
        <v>8.5</v>
      </c>
      <c r="M19" s="50">
        <v>8.5</v>
      </c>
      <c r="N19" s="50">
        <v>8.5</v>
      </c>
      <c r="O19" s="50">
        <v>8</v>
      </c>
      <c r="P19" s="51">
        <f aca="true" t="shared" si="2" ref="P19:P24">(SUM(G19:J19)-MAX(G19:J19)-MIN(G19:J19)+(SUM(K19:O19)-MAX(K19:O19)-MIN(K19:O19)))</f>
        <v>40.5</v>
      </c>
      <c r="Q19" s="52">
        <f aca="true" t="shared" si="3" ref="Q19:Q24">PRODUCT(P19/5*3*F19)</f>
        <v>48.599999999999994</v>
      </c>
      <c r="R19" s="46">
        <v>379.92</v>
      </c>
      <c r="S19" s="43"/>
    </row>
    <row r="20" spans="3:19" ht="12.75" outlineLevel="1">
      <c r="C20" s="48"/>
      <c r="D20" s="38" t="str">
        <f>'[1]СТАРТ+ (2)'!F26</f>
        <v>301В</v>
      </c>
      <c r="E20" s="39">
        <f>'[1]СТАРТ+ (2)'!G26</f>
        <v>10</v>
      </c>
      <c r="F20" s="49">
        <v>2</v>
      </c>
      <c r="G20" s="50">
        <v>8</v>
      </c>
      <c r="H20" s="50">
        <v>8</v>
      </c>
      <c r="I20" s="50">
        <v>8</v>
      </c>
      <c r="J20" s="50">
        <v>7.5</v>
      </c>
      <c r="K20" s="50">
        <v>8</v>
      </c>
      <c r="L20" s="50">
        <v>8</v>
      </c>
      <c r="M20" s="50">
        <v>8</v>
      </c>
      <c r="N20" s="50">
        <v>8</v>
      </c>
      <c r="O20" s="50">
        <v>7.5</v>
      </c>
      <c r="P20" s="51">
        <f t="shared" si="2"/>
        <v>40</v>
      </c>
      <c r="Q20" s="52">
        <f t="shared" si="3"/>
        <v>48</v>
      </c>
      <c r="R20" s="46">
        <v>379.92</v>
      </c>
      <c r="S20" s="43"/>
    </row>
    <row r="21" spans="3:19" ht="12.75" outlineLevel="1">
      <c r="C21" s="48"/>
      <c r="D21" s="38" t="str">
        <f>'[1]СТАРТ+ (2)'!I26</f>
        <v>407С</v>
      </c>
      <c r="E21" s="39">
        <f>'[1]СТАРТ+ (2)'!J26</f>
        <v>10</v>
      </c>
      <c r="F21" s="49">
        <v>3.2</v>
      </c>
      <c r="G21" s="50">
        <v>7</v>
      </c>
      <c r="H21" s="50">
        <v>7</v>
      </c>
      <c r="I21" s="50">
        <v>8</v>
      </c>
      <c r="J21" s="50">
        <v>7.5</v>
      </c>
      <c r="K21" s="50">
        <v>8</v>
      </c>
      <c r="L21" s="50">
        <v>8.5</v>
      </c>
      <c r="M21" s="50">
        <v>8</v>
      </c>
      <c r="N21" s="50">
        <v>8</v>
      </c>
      <c r="O21" s="50">
        <v>8</v>
      </c>
      <c r="P21" s="51">
        <f t="shared" si="2"/>
        <v>38.5</v>
      </c>
      <c r="Q21" s="52">
        <f t="shared" si="3"/>
        <v>73.92</v>
      </c>
      <c r="R21" s="46">
        <v>379.92</v>
      </c>
      <c r="S21" s="43"/>
    </row>
    <row r="22" spans="3:19" ht="12.75" outlineLevel="1">
      <c r="C22" s="48"/>
      <c r="D22" s="38" t="str">
        <f>'[1]СТАРТ+ (2)'!L26</f>
        <v>107В</v>
      </c>
      <c r="E22" s="39">
        <f>'[1]СТАРТ+ (2)'!M26</f>
        <v>10</v>
      </c>
      <c r="F22" s="49">
        <v>3</v>
      </c>
      <c r="G22" s="50">
        <v>7.5</v>
      </c>
      <c r="H22" s="50">
        <v>7.5</v>
      </c>
      <c r="I22" s="50">
        <v>5</v>
      </c>
      <c r="J22" s="50">
        <v>4.5</v>
      </c>
      <c r="K22" s="50">
        <v>7</v>
      </c>
      <c r="L22" s="50">
        <v>7.5</v>
      </c>
      <c r="M22" s="50">
        <v>7.5</v>
      </c>
      <c r="N22" s="50">
        <v>7</v>
      </c>
      <c r="O22" s="50">
        <v>7</v>
      </c>
      <c r="P22" s="51">
        <f t="shared" si="2"/>
        <v>34</v>
      </c>
      <c r="Q22" s="52">
        <f t="shared" si="3"/>
        <v>61.199999999999996</v>
      </c>
      <c r="R22" s="46">
        <v>379.92</v>
      </c>
      <c r="S22" s="43"/>
    </row>
    <row r="23" spans="3:19" ht="12.75" outlineLevel="1">
      <c r="C23" s="48"/>
      <c r="D23" s="38" t="str">
        <f>'[1]СТАРТ+ (2)'!O26</f>
        <v>5253В</v>
      </c>
      <c r="E23" s="39">
        <f>'[1]СТАРТ+ (2)'!P26</f>
        <v>10</v>
      </c>
      <c r="F23" s="49">
        <v>3.2</v>
      </c>
      <c r="G23" s="50">
        <v>7</v>
      </c>
      <c r="H23" s="50">
        <v>7</v>
      </c>
      <c r="I23" s="50">
        <v>7.5</v>
      </c>
      <c r="J23" s="50">
        <v>8</v>
      </c>
      <c r="K23" s="50">
        <v>7.5</v>
      </c>
      <c r="L23" s="50">
        <v>7.5</v>
      </c>
      <c r="M23" s="50">
        <v>8</v>
      </c>
      <c r="N23" s="50">
        <v>8</v>
      </c>
      <c r="O23" s="50">
        <v>8</v>
      </c>
      <c r="P23" s="51">
        <f t="shared" si="2"/>
        <v>38</v>
      </c>
      <c r="Q23" s="52">
        <f t="shared" si="3"/>
        <v>72.96</v>
      </c>
      <c r="R23" s="46">
        <v>379.92</v>
      </c>
      <c r="S23" s="43"/>
    </row>
    <row r="24" spans="3:19" ht="12.75" outlineLevel="1">
      <c r="C24" s="53"/>
      <c r="D24" s="38" t="str">
        <f>'[1]СТАРТ+ (2)'!R26</f>
        <v>207С</v>
      </c>
      <c r="E24" s="39">
        <f>'[1]СТАРТ+ (2)'!S26</f>
        <v>10</v>
      </c>
      <c r="F24" s="49">
        <v>3.3</v>
      </c>
      <c r="G24" s="50">
        <v>6.5</v>
      </c>
      <c r="H24" s="50">
        <v>6.5</v>
      </c>
      <c r="I24" s="50">
        <v>8</v>
      </c>
      <c r="J24" s="50">
        <v>7.5</v>
      </c>
      <c r="K24" s="50">
        <v>8</v>
      </c>
      <c r="L24" s="50">
        <v>8</v>
      </c>
      <c r="M24" s="50">
        <v>8</v>
      </c>
      <c r="N24" s="50">
        <v>8</v>
      </c>
      <c r="O24" s="50">
        <v>8</v>
      </c>
      <c r="P24" s="51">
        <f t="shared" si="2"/>
        <v>38</v>
      </c>
      <c r="Q24" s="52">
        <f t="shared" si="3"/>
        <v>75.23999999999998</v>
      </c>
      <c r="R24" s="46">
        <v>379.92</v>
      </c>
      <c r="S24" s="43"/>
    </row>
    <row r="25" spans="6:18" ht="12.75">
      <c r="F25" s="55">
        <v>16.7</v>
      </c>
      <c r="Q25" s="56">
        <f>SUM(Q19:Q24)</f>
        <v>379.91999999999996</v>
      </c>
      <c r="R25" s="46">
        <v>379.92</v>
      </c>
    </row>
    <row r="26" spans="1:19" s="44" customFormat="1" ht="15">
      <c r="A26" s="38">
        <v>3</v>
      </c>
      <c r="B26" s="39">
        <f>'[1]СТАРТ+ (2)'!B42</f>
        <v>5</v>
      </c>
      <c r="C26" s="40" t="str">
        <f>'[1]СТАРТ+ (2)'!C42</f>
        <v>АРЗЮТОВ ИЛЬЯ</v>
      </c>
      <c r="D26" s="38"/>
      <c r="E26" s="38"/>
      <c r="F26" s="38"/>
      <c r="G26" s="40">
        <f>'[1]СТАРТ+ (2)'!G42</f>
        <v>2000</v>
      </c>
      <c r="H26" s="40" t="str">
        <f>'[1]СТАРТ+ (2)'!H42</f>
        <v>КМС</v>
      </c>
      <c r="I26" s="40" t="str">
        <f>'[1]СТАРТ+ (2)'!I42</f>
        <v>САРАТОВ,  СДЮСШОР 11</v>
      </c>
      <c r="J26" s="40"/>
      <c r="K26" s="40"/>
      <c r="L26" s="40"/>
      <c r="M26" s="41"/>
      <c r="N26" s="40"/>
      <c r="O26" s="40"/>
      <c r="P26" s="40"/>
      <c r="Q26" s="38"/>
      <c r="R26" s="42">
        <v>366.36</v>
      </c>
      <c r="S26" s="43" t="str">
        <f>'[1]СТАРТ+ (2)'!R42</f>
        <v>АБРОСИМОВА Л.В., СТОЛБОВ А.Н.</v>
      </c>
    </row>
    <row r="27" spans="1:19" s="44" customFormat="1" ht="12.75">
      <c r="A27" s="38"/>
      <c r="B27" s="38"/>
      <c r="C27" s="40" t="str">
        <f>'[1]СТАРТ+ (2)'!C43</f>
        <v>САТИН ЕГОР</v>
      </c>
      <c r="D27" s="38"/>
      <c r="E27" s="38"/>
      <c r="F27" s="38"/>
      <c r="G27" s="40">
        <f>'[1]СТАРТ+ (2)'!G43</f>
        <v>1998</v>
      </c>
      <c r="H27" s="40" t="str">
        <f>'[1]СТАРТ+ (2)'!H43</f>
        <v>МС</v>
      </c>
      <c r="I27" s="40" t="str">
        <f>'[1]СТАРТ+ (2)'!I43</f>
        <v>МОСКВА-1, МГФСО</v>
      </c>
      <c r="J27" s="40"/>
      <c r="K27" s="40"/>
      <c r="L27" s="40"/>
      <c r="M27" s="41"/>
      <c r="N27" s="40"/>
      <c r="O27" s="40"/>
      <c r="P27" s="45"/>
      <c r="Q27" s="38"/>
      <c r="R27" s="46">
        <v>366.36</v>
      </c>
      <c r="S27" s="43" t="str">
        <f>'[1]СТАРТ+ (2)'!R43</f>
        <v>ТИМОШИНИНЫ С.А., В.А.</v>
      </c>
    </row>
    <row r="28" spans="3:19" ht="12.75" outlineLevel="1">
      <c r="C28" s="48"/>
      <c r="D28" s="38" t="str">
        <f>'[1]СТАРТ+ (2)'!C44</f>
        <v>103В</v>
      </c>
      <c r="E28" s="39">
        <f>'[1]СТАРТ+ (2)'!D44</f>
        <v>10</v>
      </c>
      <c r="F28" s="49">
        <v>2</v>
      </c>
      <c r="G28" s="50">
        <v>6.5</v>
      </c>
      <c r="H28" s="50">
        <v>7</v>
      </c>
      <c r="I28" s="50">
        <v>7</v>
      </c>
      <c r="J28" s="50">
        <v>7</v>
      </c>
      <c r="K28" s="50">
        <v>7.5</v>
      </c>
      <c r="L28" s="50">
        <v>8</v>
      </c>
      <c r="M28" s="50">
        <v>7.5</v>
      </c>
      <c r="N28" s="50">
        <v>7.5</v>
      </c>
      <c r="O28" s="50">
        <v>8</v>
      </c>
      <c r="P28" s="51">
        <f aca="true" t="shared" si="4" ref="P28:P33">(SUM(G28:J28)-MAX(G28:J28)-MIN(G28:J28)+(SUM(K28:O28)-MAX(K28:O28)-MIN(K28:O28)))</f>
        <v>37</v>
      </c>
      <c r="Q28" s="52">
        <f aca="true" t="shared" si="5" ref="Q28:Q33">PRODUCT(P28/5*3*F28)</f>
        <v>44.400000000000006</v>
      </c>
      <c r="R28" s="46">
        <v>366.36</v>
      </c>
      <c r="S28" s="43"/>
    </row>
    <row r="29" spans="3:19" ht="12.75" outlineLevel="1">
      <c r="C29" s="48"/>
      <c r="D29" s="38" t="str">
        <f>'[1]СТАРТ+ (2)'!F44</f>
        <v>301В</v>
      </c>
      <c r="E29" s="39">
        <f>'[1]СТАРТ+ (2)'!G44</f>
        <v>10</v>
      </c>
      <c r="F29" s="49">
        <v>2</v>
      </c>
      <c r="G29" s="50">
        <v>7</v>
      </c>
      <c r="H29" s="50">
        <v>7.5</v>
      </c>
      <c r="I29" s="50">
        <v>8</v>
      </c>
      <c r="J29" s="50">
        <v>7.5</v>
      </c>
      <c r="K29" s="50">
        <v>7.5</v>
      </c>
      <c r="L29" s="50">
        <v>8</v>
      </c>
      <c r="M29" s="50">
        <v>8</v>
      </c>
      <c r="N29" s="50">
        <v>8</v>
      </c>
      <c r="O29" s="50">
        <v>8</v>
      </c>
      <c r="P29" s="51">
        <f t="shared" si="4"/>
        <v>39</v>
      </c>
      <c r="Q29" s="52">
        <f t="shared" si="5"/>
        <v>46.8</v>
      </c>
      <c r="R29" s="46">
        <v>366.36</v>
      </c>
      <c r="S29" s="43"/>
    </row>
    <row r="30" spans="3:19" ht="12.75" outlineLevel="1">
      <c r="C30" s="48"/>
      <c r="D30" s="38" t="str">
        <f>'[1]СТАРТ+ (2)'!I44</f>
        <v>107В</v>
      </c>
      <c r="E30" s="39">
        <f>'[1]СТАРТ+ (2)'!J44</f>
        <v>10</v>
      </c>
      <c r="F30" s="49">
        <v>3</v>
      </c>
      <c r="G30" s="50">
        <v>7.5</v>
      </c>
      <c r="H30" s="50">
        <v>7</v>
      </c>
      <c r="I30" s="50">
        <v>5.5</v>
      </c>
      <c r="J30" s="50">
        <v>5.5</v>
      </c>
      <c r="K30" s="50">
        <v>7.5</v>
      </c>
      <c r="L30" s="50">
        <v>8</v>
      </c>
      <c r="M30" s="50">
        <v>8.5</v>
      </c>
      <c r="N30" s="50">
        <v>8</v>
      </c>
      <c r="O30" s="50">
        <v>8</v>
      </c>
      <c r="P30" s="51">
        <f t="shared" si="4"/>
        <v>36.5</v>
      </c>
      <c r="Q30" s="52">
        <f t="shared" si="5"/>
        <v>65.69999999999999</v>
      </c>
      <c r="R30" s="46">
        <v>366.36</v>
      </c>
      <c r="S30" s="43"/>
    </row>
    <row r="31" spans="3:19" ht="12.75" outlineLevel="1">
      <c r="C31" s="48"/>
      <c r="D31" s="38" t="str">
        <f>'[1]СТАРТ+ (2)'!L44</f>
        <v>407С</v>
      </c>
      <c r="E31" s="39">
        <f>'[1]СТАРТ+ (2)'!M44</f>
        <v>10</v>
      </c>
      <c r="F31" s="49">
        <v>3.2</v>
      </c>
      <c r="G31" s="50">
        <v>8.5</v>
      </c>
      <c r="H31" s="50">
        <v>7.5</v>
      </c>
      <c r="I31" s="50">
        <v>7</v>
      </c>
      <c r="J31" s="50">
        <v>6.5</v>
      </c>
      <c r="K31" s="50">
        <v>8</v>
      </c>
      <c r="L31" s="50">
        <v>9</v>
      </c>
      <c r="M31" s="50">
        <v>8.5</v>
      </c>
      <c r="N31" s="50">
        <v>8.5</v>
      </c>
      <c r="O31" s="50">
        <v>8.5</v>
      </c>
      <c r="P31" s="51">
        <f t="shared" si="4"/>
        <v>40</v>
      </c>
      <c r="Q31" s="52">
        <f t="shared" si="5"/>
        <v>76.80000000000001</v>
      </c>
      <c r="R31" s="46">
        <v>366.36</v>
      </c>
      <c r="S31" s="43"/>
    </row>
    <row r="32" spans="3:19" ht="12.75" outlineLevel="1">
      <c r="C32" s="48"/>
      <c r="D32" s="38" t="str">
        <f>'[1]СТАРТ+ (2)'!O44</f>
        <v>207С</v>
      </c>
      <c r="E32" s="39">
        <f>'[1]СТАРТ+ (2)'!P44</f>
        <v>10</v>
      </c>
      <c r="F32" s="49">
        <v>3.3</v>
      </c>
      <c r="G32" s="50">
        <v>5.5</v>
      </c>
      <c r="H32" s="50">
        <v>5.5</v>
      </c>
      <c r="I32" s="50">
        <v>7</v>
      </c>
      <c r="J32" s="50">
        <v>8</v>
      </c>
      <c r="K32" s="50">
        <v>7.5</v>
      </c>
      <c r="L32" s="50">
        <v>7.5</v>
      </c>
      <c r="M32" s="50">
        <v>7.5</v>
      </c>
      <c r="N32" s="50">
        <v>7.5</v>
      </c>
      <c r="O32" s="50">
        <v>8</v>
      </c>
      <c r="P32" s="51">
        <f t="shared" si="4"/>
        <v>35</v>
      </c>
      <c r="Q32" s="52">
        <f t="shared" si="5"/>
        <v>69.3</v>
      </c>
      <c r="R32" s="46">
        <v>366.36</v>
      </c>
      <c r="S32" s="43"/>
    </row>
    <row r="33" spans="3:19" ht="12.75" outlineLevel="1">
      <c r="C33" s="53"/>
      <c r="D33" s="38" t="str">
        <f>'[1]СТАРТ+ (2)'!R44</f>
        <v>5253В</v>
      </c>
      <c r="E33" s="39">
        <f>'[1]СТАРТ+ (2)'!S44</f>
        <v>10</v>
      </c>
      <c r="F33" s="49">
        <v>3.2</v>
      </c>
      <c r="G33" s="50">
        <v>5</v>
      </c>
      <c r="H33" s="50">
        <v>4.5</v>
      </c>
      <c r="I33" s="50">
        <v>7.5</v>
      </c>
      <c r="J33" s="50">
        <v>6.5</v>
      </c>
      <c r="K33" s="50">
        <v>7</v>
      </c>
      <c r="L33" s="50">
        <v>7.5</v>
      </c>
      <c r="M33" s="50">
        <v>7</v>
      </c>
      <c r="N33" s="50">
        <v>7.5</v>
      </c>
      <c r="O33" s="50">
        <v>7</v>
      </c>
      <c r="P33" s="51">
        <f t="shared" si="4"/>
        <v>33</v>
      </c>
      <c r="Q33" s="52">
        <f t="shared" si="5"/>
        <v>63.35999999999999</v>
      </c>
      <c r="R33" s="46">
        <v>366.36</v>
      </c>
      <c r="S33" s="43"/>
    </row>
    <row r="34" spans="6:18" ht="12.75">
      <c r="F34" s="55">
        <v>16.7</v>
      </c>
      <c r="Q34" s="56">
        <f>SUM(Q28:Q33)</f>
        <v>366.36</v>
      </c>
      <c r="R34" s="46">
        <v>366.36</v>
      </c>
    </row>
    <row r="35" spans="1:19" s="44" customFormat="1" ht="15">
      <c r="A35" s="38">
        <v>4</v>
      </c>
      <c r="B35" s="39">
        <f>'[1]СТАРТ+ (2)'!B51</f>
        <v>6</v>
      </c>
      <c r="C35" s="40" t="str">
        <f>'[1]СТАРТ+ (2)'!C51</f>
        <v>ГАЛЬПЕРИН ЕГОР</v>
      </c>
      <c r="D35" s="38"/>
      <c r="E35" s="38"/>
      <c r="F35" s="38"/>
      <c r="G35" s="40">
        <f>'[1]СТАРТ+ (2)'!G51</f>
        <v>1996</v>
      </c>
      <c r="H35" s="40" t="str">
        <f>'[1]СТАРТ+ (2)'!H51</f>
        <v>МС</v>
      </c>
      <c r="I35" s="40" t="str">
        <f>'[1]СТАРТ+ (2)'!I51</f>
        <v>МОСКВА-1, ЦСКА ВС ЮНОСТЬ МОСКВЫ</v>
      </c>
      <c r="J35" s="40"/>
      <c r="K35" s="40"/>
      <c r="L35" s="40"/>
      <c r="M35" s="41"/>
      <c r="N35" s="40"/>
      <c r="O35" s="40"/>
      <c r="P35" s="40"/>
      <c r="Q35" s="38"/>
      <c r="R35" s="42">
        <v>354.96</v>
      </c>
      <c r="S35" s="43" t="str">
        <f>'[1]СТАРТ+ (2)'!R51</f>
        <v>ГАЛЬПЕРИНЫ Р.Д., С.Г.</v>
      </c>
    </row>
    <row r="36" spans="1:19" s="44" customFormat="1" ht="12.75">
      <c r="A36" s="38"/>
      <c r="B36" s="38"/>
      <c r="C36" s="40" t="str">
        <f>'[1]СТАРТ+ (2)'!C52</f>
        <v>РУМЯНЦЕВ АЛЕКСАНДР</v>
      </c>
      <c r="D36" s="38"/>
      <c r="E36" s="38"/>
      <c r="F36" s="38"/>
      <c r="G36" s="40">
        <f>'[1]СТАРТ+ (2)'!G52</f>
        <v>1996</v>
      </c>
      <c r="H36" s="40" t="str">
        <f>'[1]СТАРТ+ (2)'!H52</f>
        <v>МС</v>
      </c>
      <c r="I36" s="40" t="str">
        <f>'[1]СТАРТ+ (2)'!I52</f>
        <v>КАЗАНЬ УОР</v>
      </c>
      <c r="J36" s="40"/>
      <c r="K36" s="40"/>
      <c r="L36" s="40"/>
      <c r="M36" s="41"/>
      <c r="N36" s="40"/>
      <c r="O36" s="40"/>
      <c r="P36" s="45"/>
      <c r="Q36" s="38"/>
      <c r="R36" s="46">
        <v>354.96</v>
      </c>
      <c r="S36" s="43" t="str">
        <f>'[1]СТАРТ+ (2)'!R52</f>
        <v>МУЯКИН П.Б.</v>
      </c>
    </row>
    <row r="37" spans="3:19" ht="12.75" outlineLevel="1">
      <c r="C37" s="48"/>
      <c r="D37" s="38" t="str">
        <f>'[1]СТАРТ+ (2)'!C53</f>
        <v>103В</v>
      </c>
      <c r="E37" s="39">
        <f>'[1]СТАРТ+ (2)'!D53</f>
        <v>10</v>
      </c>
      <c r="F37" s="49">
        <v>2</v>
      </c>
      <c r="G37" s="50">
        <v>6.5</v>
      </c>
      <c r="H37" s="50">
        <v>7.5</v>
      </c>
      <c r="I37" s="50">
        <v>8</v>
      </c>
      <c r="J37" s="50">
        <v>7.5</v>
      </c>
      <c r="K37" s="50">
        <v>8</v>
      </c>
      <c r="L37" s="50">
        <v>8</v>
      </c>
      <c r="M37" s="50">
        <v>8</v>
      </c>
      <c r="N37" s="50">
        <v>8.5</v>
      </c>
      <c r="O37" s="50">
        <v>8</v>
      </c>
      <c r="P37" s="51">
        <f aca="true" t="shared" si="6" ref="P37:P42">(SUM(G37:J37)-MAX(G37:J37)-MIN(G37:J37)+(SUM(K37:O37)-MAX(K37:O37)-MIN(K37:O37)))</f>
        <v>39</v>
      </c>
      <c r="Q37" s="52">
        <f aca="true" t="shared" si="7" ref="Q37:Q42">PRODUCT(P37/5*3*F37)</f>
        <v>46.8</v>
      </c>
      <c r="R37" s="46">
        <v>354.96</v>
      </c>
      <c r="S37" s="43"/>
    </row>
    <row r="38" spans="3:19" ht="12.75" outlineLevel="1">
      <c r="C38" s="48"/>
      <c r="D38" s="38" t="str">
        <f>'[1]СТАРТ+ (2)'!F53</f>
        <v>301В</v>
      </c>
      <c r="E38" s="39">
        <f>'[1]СТАРТ+ (2)'!G53</f>
        <v>10</v>
      </c>
      <c r="F38" s="49">
        <v>2</v>
      </c>
      <c r="G38" s="50">
        <v>8</v>
      </c>
      <c r="H38" s="50">
        <v>8</v>
      </c>
      <c r="I38" s="50">
        <v>9</v>
      </c>
      <c r="J38" s="50">
        <v>8.5</v>
      </c>
      <c r="K38" s="50">
        <v>9</v>
      </c>
      <c r="L38" s="50">
        <v>9.5</v>
      </c>
      <c r="M38" s="50">
        <v>9</v>
      </c>
      <c r="N38" s="50">
        <v>9</v>
      </c>
      <c r="O38" s="50">
        <v>8.5</v>
      </c>
      <c r="P38" s="51">
        <f t="shared" si="6"/>
        <v>43.5</v>
      </c>
      <c r="Q38" s="52">
        <f t="shared" si="7"/>
        <v>52.199999999999996</v>
      </c>
      <c r="R38" s="46">
        <v>354.96</v>
      </c>
      <c r="S38" s="43"/>
    </row>
    <row r="39" spans="3:19" ht="12.75" outlineLevel="1">
      <c r="C39" s="48"/>
      <c r="D39" s="38" t="str">
        <f>'[1]СТАРТ+ (2)'!I53</f>
        <v>407С</v>
      </c>
      <c r="E39" s="39">
        <f>'[1]СТАРТ+ (2)'!J53</f>
        <v>10</v>
      </c>
      <c r="F39" s="49">
        <v>3.2</v>
      </c>
      <c r="G39" s="50">
        <v>4</v>
      </c>
      <c r="H39" s="50">
        <v>5</v>
      </c>
      <c r="I39" s="50">
        <v>7</v>
      </c>
      <c r="J39" s="50">
        <v>6.5</v>
      </c>
      <c r="K39" s="50">
        <v>7</v>
      </c>
      <c r="L39" s="50">
        <v>6.5</v>
      </c>
      <c r="M39" s="50">
        <v>6.5</v>
      </c>
      <c r="N39" s="50">
        <v>7</v>
      </c>
      <c r="O39" s="50">
        <v>7.5</v>
      </c>
      <c r="P39" s="51">
        <f t="shared" si="6"/>
        <v>32</v>
      </c>
      <c r="Q39" s="52">
        <f t="shared" si="7"/>
        <v>61.44000000000001</v>
      </c>
      <c r="R39" s="46">
        <v>354.96</v>
      </c>
      <c r="S39" s="43"/>
    </row>
    <row r="40" spans="3:19" ht="12.75" outlineLevel="1">
      <c r="C40" s="48"/>
      <c r="D40" s="38" t="str">
        <f>'[1]СТАРТ+ (2)'!L53</f>
        <v>207С</v>
      </c>
      <c r="E40" s="39">
        <f>'[1]СТАРТ+ (2)'!M53</f>
        <v>10</v>
      </c>
      <c r="F40" s="49">
        <v>3.3</v>
      </c>
      <c r="G40" s="50">
        <v>8</v>
      </c>
      <c r="H40" s="50">
        <v>7.5</v>
      </c>
      <c r="I40" s="50">
        <v>5.5</v>
      </c>
      <c r="J40" s="50">
        <v>6.5</v>
      </c>
      <c r="K40" s="50">
        <v>8</v>
      </c>
      <c r="L40" s="50">
        <v>8</v>
      </c>
      <c r="M40" s="50">
        <v>7.5</v>
      </c>
      <c r="N40" s="50">
        <v>8</v>
      </c>
      <c r="O40" s="50">
        <v>8</v>
      </c>
      <c r="P40" s="51">
        <f t="shared" si="6"/>
        <v>38</v>
      </c>
      <c r="Q40" s="52">
        <f t="shared" si="7"/>
        <v>75.23999999999998</v>
      </c>
      <c r="R40" s="46">
        <v>354.96</v>
      </c>
      <c r="S40" s="43"/>
    </row>
    <row r="41" spans="3:19" ht="12.75" outlineLevel="1">
      <c r="C41" s="48"/>
      <c r="D41" s="38" t="str">
        <f>'[1]СТАРТ+ (2)'!O53</f>
        <v>307С</v>
      </c>
      <c r="E41" s="39">
        <f>'[1]СТАРТ+ (2)'!P53</f>
        <v>10</v>
      </c>
      <c r="F41" s="49">
        <v>3.4</v>
      </c>
      <c r="G41" s="50">
        <v>3.5</v>
      </c>
      <c r="H41" s="50">
        <v>3.5</v>
      </c>
      <c r="I41" s="50">
        <v>4</v>
      </c>
      <c r="J41" s="50">
        <v>5.5</v>
      </c>
      <c r="K41" s="50">
        <v>6</v>
      </c>
      <c r="L41" s="50">
        <v>6</v>
      </c>
      <c r="M41" s="50">
        <v>6</v>
      </c>
      <c r="N41" s="50">
        <v>6.5</v>
      </c>
      <c r="O41" s="50">
        <v>6.5</v>
      </c>
      <c r="P41" s="51">
        <f t="shared" si="6"/>
        <v>26</v>
      </c>
      <c r="Q41" s="52">
        <f t="shared" si="7"/>
        <v>53.040000000000006</v>
      </c>
      <c r="R41" s="46">
        <v>354.96</v>
      </c>
      <c r="S41" s="43"/>
    </row>
    <row r="42" spans="3:19" ht="12.75" outlineLevel="1">
      <c r="C42" s="53"/>
      <c r="D42" s="38" t="str">
        <f>'[1]СТАРТ+ (2)'!R53</f>
        <v>5253В</v>
      </c>
      <c r="E42" s="39">
        <f>'[1]СТАРТ+ (2)'!S53</f>
        <v>10</v>
      </c>
      <c r="F42" s="49">
        <v>3.2</v>
      </c>
      <c r="G42" s="50">
        <v>6</v>
      </c>
      <c r="H42" s="50">
        <v>5.5</v>
      </c>
      <c r="I42" s="50">
        <v>7.5</v>
      </c>
      <c r="J42" s="50">
        <v>7.5</v>
      </c>
      <c r="K42" s="50">
        <v>7</v>
      </c>
      <c r="L42" s="50">
        <v>7</v>
      </c>
      <c r="M42" s="50">
        <v>7</v>
      </c>
      <c r="N42" s="50">
        <v>7</v>
      </c>
      <c r="O42" s="50">
        <v>7</v>
      </c>
      <c r="P42" s="51">
        <f t="shared" si="6"/>
        <v>34.5</v>
      </c>
      <c r="Q42" s="52">
        <f t="shared" si="7"/>
        <v>66.24000000000001</v>
      </c>
      <c r="R42" s="46">
        <v>354.96</v>
      </c>
      <c r="S42" s="43"/>
    </row>
    <row r="43" spans="6:18" ht="12.75">
      <c r="F43" s="55">
        <v>17.1</v>
      </c>
      <c r="Q43" s="56">
        <f>SUM(Q37:Q42)</f>
        <v>354.96</v>
      </c>
      <c r="R43" s="46">
        <v>354.96</v>
      </c>
    </row>
    <row r="44" spans="1:19" s="44" customFormat="1" ht="15">
      <c r="A44" s="38">
        <v>5</v>
      </c>
      <c r="B44" s="39">
        <f>'[1]СТАРТ+ (2)'!B6</f>
        <v>1</v>
      </c>
      <c r="C44" s="40" t="str">
        <f>'[1]СТАРТ+ (2)'!C6</f>
        <v>ЛАПИН ЕГОР</v>
      </c>
      <c r="D44" s="38"/>
      <c r="E44" s="38"/>
      <c r="F44" s="38"/>
      <c r="G44" s="40">
        <f>'[1]СТАРТ+ (2)'!G6</f>
        <v>1997</v>
      </c>
      <c r="H44" s="40" t="str">
        <f>'[1]СТАРТ+ (2)'!H6</f>
        <v>МС</v>
      </c>
      <c r="I44" s="40" t="str">
        <f>'[1]СТАРТ+ (2)'!I6</f>
        <v>БУЗУЛУК, СДЮСШОР ЦОП</v>
      </c>
      <c r="J44" s="40"/>
      <c r="K44" s="40"/>
      <c r="L44" s="40"/>
      <c r="M44" s="41"/>
      <c r="N44" s="40"/>
      <c r="O44" s="40"/>
      <c r="P44" s="40"/>
      <c r="Q44" s="38"/>
      <c r="R44" s="42">
        <v>345.9</v>
      </c>
      <c r="S44" s="43" t="str">
        <f>'[1]СТАРТ+ (2)'!R6</f>
        <v>ПОСТНИКОВЫ Т.Н., М.В.</v>
      </c>
    </row>
    <row r="45" spans="1:19" s="44" customFormat="1" ht="12.75">
      <c r="A45" s="38"/>
      <c r="B45" s="38"/>
      <c r="C45" s="40" t="str">
        <f>'[1]СТАРТ+ (2)'!C7</f>
        <v>ДАНИЛОВ АРТЕМ</v>
      </c>
      <c r="D45" s="38"/>
      <c r="E45" s="38"/>
      <c r="F45" s="38"/>
      <c r="G45" s="40">
        <f>'[1]СТАРТ+ (2)'!G7</f>
        <v>1998</v>
      </c>
      <c r="H45" s="40" t="str">
        <f>'[1]СТАРТ+ (2)'!H7</f>
        <v>МС</v>
      </c>
      <c r="I45" s="40" t="str">
        <f>'[1]СТАРТ+ (2)'!I7</f>
        <v>СПБ-1, ЭКРАН ИЖОРЕЦ</v>
      </c>
      <c r="J45" s="40"/>
      <c r="K45" s="40"/>
      <c r="L45" s="40"/>
      <c r="M45" s="41"/>
      <c r="N45" s="40"/>
      <c r="O45" s="40"/>
      <c r="P45" s="45"/>
      <c r="Q45" s="38"/>
      <c r="R45" s="46">
        <v>345.9</v>
      </c>
      <c r="S45" s="43" t="str">
        <f>'[1]СТАРТ+ (2)'!R7</f>
        <v>МЕНГДЕН Т.В., ШИРОКОВА Т.В.</v>
      </c>
    </row>
    <row r="46" spans="3:19" ht="12.75" outlineLevel="1">
      <c r="C46" s="48"/>
      <c r="D46" s="38" t="str">
        <f>'[1]СТАРТ+ (2)'!C8</f>
        <v>103В</v>
      </c>
      <c r="E46" s="39">
        <f>'[1]СТАРТ+ (2)'!D8</f>
        <v>10</v>
      </c>
      <c r="F46" s="49">
        <v>2</v>
      </c>
      <c r="G46" s="50">
        <v>7</v>
      </c>
      <c r="H46" s="50">
        <v>7.5</v>
      </c>
      <c r="I46" s="50">
        <v>8</v>
      </c>
      <c r="J46" s="50">
        <v>8</v>
      </c>
      <c r="K46" s="50">
        <v>8</v>
      </c>
      <c r="L46" s="50">
        <v>8</v>
      </c>
      <c r="M46" s="50">
        <v>8</v>
      </c>
      <c r="N46" s="50">
        <v>9</v>
      </c>
      <c r="O46" s="50">
        <v>8.5</v>
      </c>
      <c r="P46" s="51">
        <f aca="true" t="shared" si="8" ref="P46:P51">(SUM(G46:J46)-MAX(G46:J46)-MIN(G46:J46)+(SUM(K46:O46)-MAX(K46:O46)-MIN(K46:O46)))</f>
        <v>40</v>
      </c>
      <c r="Q46" s="52">
        <f aca="true" t="shared" si="9" ref="Q46:Q51">PRODUCT(P46/5*3*F46)</f>
        <v>48</v>
      </c>
      <c r="R46" s="46">
        <v>345.9</v>
      </c>
      <c r="S46" s="43"/>
    </row>
    <row r="47" spans="3:19" ht="12.75" outlineLevel="1">
      <c r="C47" s="48"/>
      <c r="D47" s="38" t="str">
        <f>'[1]СТАРТ+ (2)'!F8</f>
        <v>301В</v>
      </c>
      <c r="E47" s="39">
        <f>'[1]СТАРТ+ (2)'!G8</f>
        <v>10</v>
      </c>
      <c r="F47" s="49">
        <v>2</v>
      </c>
      <c r="G47" s="50">
        <v>7</v>
      </c>
      <c r="H47" s="50">
        <v>7</v>
      </c>
      <c r="I47" s="50">
        <v>8</v>
      </c>
      <c r="J47" s="50">
        <v>8</v>
      </c>
      <c r="K47" s="50">
        <v>8</v>
      </c>
      <c r="L47" s="50">
        <v>7.5</v>
      </c>
      <c r="M47" s="50">
        <v>7.5</v>
      </c>
      <c r="N47" s="50">
        <v>8</v>
      </c>
      <c r="O47" s="50">
        <v>7</v>
      </c>
      <c r="P47" s="51">
        <f t="shared" si="8"/>
        <v>38</v>
      </c>
      <c r="Q47" s="52">
        <f t="shared" si="9"/>
        <v>45.599999999999994</v>
      </c>
      <c r="R47" s="46">
        <v>345.9</v>
      </c>
      <c r="S47" s="43"/>
    </row>
    <row r="48" spans="3:19" ht="12.75" outlineLevel="1">
      <c r="C48" s="48"/>
      <c r="D48" s="38" t="str">
        <f>'[1]СТАРТ+ (2)'!I8</f>
        <v>407С</v>
      </c>
      <c r="E48" s="39">
        <f>'[1]СТАРТ+ (2)'!J8</f>
        <v>10</v>
      </c>
      <c r="F48" s="49">
        <v>3.2</v>
      </c>
      <c r="G48" s="50">
        <v>3.5</v>
      </c>
      <c r="H48" s="50">
        <v>3.5</v>
      </c>
      <c r="I48" s="50">
        <v>5.5</v>
      </c>
      <c r="J48" s="50">
        <v>6.5</v>
      </c>
      <c r="K48" s="50">
        <v>6.5</v>
      </c>
      <c r="L48" s="50">
        <v>6.5</v>
      </c>
      <c r="M48" s="50">
        <v>6</v>
      </c>
      <c r="N48" s="50">
        <v>7</v>
      </c>
      <c r="O48" s="50">
        <v>7</v>
      </c>
      <c r="P48" s="51">
        <f t="shared" si="8"/>
        <v>29</v>
      </c>
      <c r="Q48" s="52">
        <f t="shared" si="9"/>
        <v>55.68</v>
      </c>
      <c r="R48" s="46">
        <v>345.9</v>
      </c>
      <c r="S48" s="43"/>
    </row>
    <row r="49" spans="3:19" ht="12.75" outlineLevel="1">
      <c r="C49" s="48"/>
      <c r="D49" s="38" t="str">
        <f>'[1]СТАРТ+ (2)'!L8</f>
        <v>107В</v>
      </c>
      <c r="E49" s="39">
        <f>'[1]СТАРТ+ (2)'!M8</f>
        <v>10</v>
      </c>
      <c r="F49" s="49">
        <v>3</v>
      </c>
      <c r="G49" s="50">
        <v>7</v>
      </c>
      <c r="H49" s="50">
        <v>6</v>
      </c>
      <c r="I49" s="50">
        <v>6.5</v>
      </c>
      <c r="J49" s="50">
        <v>6.5</v>
      </c>
      <c r="K49" s="50">
        <v>7.5</v>
      </c>
      <c r="L49" s="50">
        <v>7.5</v>
      </c>
      <c r="M49" s="50">
        <v>7.5</v>
      </c>
      <c r="N49" s="50">
        <v>8</v>
      </c>
      <c r="O49" s="50">
        <v>8</v>
      </c>
      <c r="P49" s="51">
        <f t="shared" si="8"/>
        <v>36</v>
      </c>
      <c r="Q49" s="52">
        <f t="shared" si="9"/>
        <v>64.80000000000001</v>
      </c>
      <c r="R49" s="46">
        <v>345.9</v>
      </c>
      <c r="S49" s="43"/>
    </row>
    <row r="50" spans="3:19" ht="12.75" outlineLevel="1">
      <c r="C50" s="48"/>
      <c r="D50" s="38" t="str">
        <f>'[1]СТАРТ+ (2)'!O8</f>
        <v>207С</v>
      </c>
      <c r="E50" s="39">
        <f>'[1]СТАРТ+ (2)'!P8</f>
        <v>10</v>
      </c>
      <c r="F50" s="49">
        <v>3.3</v>
      </c>
      <c r="G50" s="50">
        <v>6.5</v>
      </c>
      <c r="H50" s="50">
        <v>6.5</v>
      </c>
      <c r="I50" s="50">
        <v>7</v>
      </c>
      <c r="J50" s="50">
        <v>7.5</v>
      </c>
      <c r="K50" s="50">
        <v>7</v>
      </c>
      <c r="L50" s="50">
        <v>7</v>
      </c>
      <c r="M50" s="50">
        <v>7</v>
      </c>
      <c r="N50" s="50">
        <v>7</v>
      </c>
      <c r="O50" s="50">
        <v>7</v>
      </c>
      <c r="P50" s="51">
        <f t="shared" si="8"/>
        <v>34.5</v>
      </c>
      <c r="Q50" s="52">
        <f t="shared" si="9"/>
        <v>68.31</v>
      </c>
      <c r="R50" s="46">
        <v>345.9</v>
      </c>
      <c r="S50" s="43"/>
    </row>
    <row r="51" spans="3:19" ht="12.75" outlineLevel="1">
      <c r="C51" s="53"/>
      <c r="D51" s="38" t="str">
        <f>'[1]СТАРТ+ (2)'!R8</f>
        <v>5152В</v>
      </c>
      <c r="E51" s="39">
        <f>'[1]СТАРТ+ (2)'!S8</f>
        <v>10</v>
      </c>
      <c r="F51" s="49">
        <v>2.9</v>
      </c>
      <c r="G51" s="50">
        <v>7</v>
      </c>
      <c r="H51" s="50">
        <v>7</v>
      </c>
      <c r="I51" s="50">
        <v>6</v>
      </c>
      <c r="J51" s="50">
        <v>5.5</v>
      </c>
      <c r="K51" s="50">
        <v>7.5</v>
      </c>
      <c r="L51" s="50">
        <v>7</v>
      </c>
      <c r="M51" s="50">
        <v>8</v>
      </c>
      <c r="N51" s="50">
        <v>8</v>
      </c>
      <c r="O51" s="50">
        <v>8</v>
      </c>
      <c r="P51" s="51">
        <f t="shared" si="8"/>
        <v>36.5</v>
      </c>
      <c r="Q51" s="52">
        <f t="shared" si="9"/>
        <v>63.50999999999999</v>
      </c>
      <c r="R51" s="46">
        <v>345.9</v>
      </c>
      <c r="S51" s="43"/>
    </row>
    <row r="52" spans="6:18" ht="12.75">
      <c r="F52" s="55">
        <v>16.4</v>
      </c>
      <c r="Q52" s="56">
        <f>SUM(Q46:Q51)</f>
        <v>345.9</v>
      </c>
      <c r="R52" s="46">
        <v>345.9</v>
      </c>
    </row>
    <row r="53" spans="1:19" s="44" customFormat="1" ht="15">
      <c r="A53" s="38">
        <v>6</v>
      </c>
      <c r="B53" s="39">
        <f>'[1]СТАРТ+ (2)'!B33</f>
        <v>4</v>
      </c>
      <c r="C53" s="40" t="str">
        <f>'[1]СТАРТ+ (2)'!C33</f>
        <v>СТРОЕВ ГЕРМАН</v>
      </c>
      <c r="D53" s="38"/>
      <c r="E53" s="38"/>
      <c r="F53" s="38"/>
      <c r="G53" s="40">
        <f>'[1]СТАРТ+ (2)'!G33</f>
        <v>1996</v>
      </c>
      <c r="H53" s="40" t="str">
        <f>'[1]СТАРТ+ (2)'!H33</f>
        <v>МС</v>
      </c>
      <c r="I53" s="40" t="str">
        <f>'[1]СТАРТ+ (2)'!I33</f>
        <v>ВОРОНЕЖ, ОСДЮСШОР ИМ. Д.САУТИНА</v>
      </c>
      <c r="J53" s="40"/>
      <c r="K53" s="40"/>
      <c r="L53" s="40"/>
      <c r="M53" s="41"/>
      <c r="N53" s="40"/>
      <c r="O53" s="40"/>
      <c r="P53" s="40"/>
      <c r="Q53" s="38"/>
      <c r="R53" s="42">
        <v>343.26</v>
      </c>
      <c r="S53" s="43" t="str">
        <f>'[1]СТАРТ+ (2)'!R33</f>
        <v>СТАРОДУБЦЕВ Г.И.</v>
      </c>
    </row>
    <row r="54" spans="1:19" s="44" customFormat="1" ht="12.75">
      <c r="A54" s="38"/>
      <c r="B54" s="38"/>
      <c r="C54" s="40" t="str">
        <f>'[1]СТАРТ+ (2)'!C34</f>
        <v>РАЗУВАЕВ ВЛАДИСЛАВ</v>
      </c>
      <c r="D54" s="38"/>
      <c r="E54" s="38"/>
      <c r="F54" s="38"/>
      <c r="G54" s="40">
        <f>'[1]СТАРТ+ (2)'!G34</f>
        <v>1999</v>
      </c>
      <c r="H54" s="40" t="str">
        <f>'[1]СТАРТ+ (2)'!H34</f>
        <v>МС</v>
      </c>
      <c r="I54" s="40" t="str">
        <f>'[1]СТАРТ+ (2)'!I34</f>
        <v>ВОРОНЕЖ, ОСДЮСШОР ИМ. Д.САУТИНА</v>
      </c>
      <c r="J54" s="40"/>
      <c r="K54" s="40"/>
      <c r="L54" s="40"/>
      <c r="M54" s="41"/>
      <c r="N54" s="40"/>
      <c r="O54" s="40"/>
      <c r="P54" s="45"/>
      <c r="Q54" s="38"/>
      <c r="R54" s="46">
        <v>343.26</v>
      </c>
      <c r="S54" s="43" t="str">
        <f>'[1]СТАРТ+ (2)'!R34</f>
        <v>ЧЕРНЫХ Л.В., СТАРОДУБЦЕВ Г.И.</v>
      </c>
    </row>
    <row r="55" spans="3:19" ht="12.75" outlineLevel="1">
      <c r="C55" s="48"/>
      <c r="D55" s="38" t="str">
        <f>'[1]СТАРТ+ (2)'!C35</f>
        <v>103В</v>
      </c>
      <c r="E55" s="39">
        <f>'[1]СТАРТ+ (2)'!D35</f>
        <v>10</v>
      </c>
      <c r="F55" s="49">
        <v>2</v>
      </c>
      <c r="G55" s="50">
        <v>7.5</v>
      </c>
      <c r="H55" s="50">
        <v>9</v>
      </c>
      <c r="I55" s="50">
        <v>7.5</v>
      </c>
      <c r="J55" s="50">
        <v>8</v>
      </c>
      <c r="K55" s="50">
        <v>8</v>
      </c>
      <c r="L55" s="50">
        <v>8</v>
      </c>
      <c r="M55" s="50">
        <v>8</v>
      </c>
      <c r="N55" s="50">
        <v>8</v>
      </c>
      <c r="O55" s="50">
        <v>7.5</v>
      </c>
      <c r="P55" s="51">
        <f aca="true" t="shared" si="10" ref="P55:P60">(SUM(G55:J55)-MAX(G55:J55)-MIN(G55:J55)+(SUM(K55:O55)-MAX(K55:O55)-MIN(K55:O55)))</f>
        <v>39.5</v>
      </c>
      <c r="Q55" s="52">
        <f aca="true" t="shared" si="11" ref="Q55:Q60">PRODUCT(P55/5*3*F55)</f>
        <v>47.400000000000006</v>
      </c>
      <c r="R55" s="46">
        <v>343.26</v>
      </c>
      <c r="S55" s="43"/>
    </row>
    <row r="56" spans="3:19" ht="12.75" outlineLevel="1">
      <c r="C56" s="48"/>
      <c r="D56" s="38" t="str">
        <f>'[1]СТАРТ+ (2)'!F35</f>
        <v>301В</v>
      </c>
      <c r="E56" s="39">
        <f>'[1]СТАРТ+ (2)'!G35</f>
        <v>10</v>
      </c>
      <c r="F56" s="49">
        <v>2</v>
      </c>
      <c r="G56" s="50">
        <v>7.5</v>
      </c>
      <c r="H56" s="50">
        <v>8</v>
      </c>
      <c r="I56" s="50">
        <v>7.5</v>
      </c>
      <c r="J56" s="50">
        <v>7</v>
      </c>
      <c r="K56" s="50">
        <v>8.5</v>
      </c>
      <c r="L56" s="50">
        <v>8.5</v>
      </c>
      <c r="M56" s="50">
        <v>8.5</v>
      </c>
      <c r="N56" s="50">
        <v>9</v>
      </c>
      <c r="O56" s="50">
        <v>8.5</v>
      </c>
      <c r="P56" s="51">
        <f t="shared" si="10"/>
        <v>40.5</v>
      </c>
      <c r="Q56" s="52">
        <f t="shared" si="11"/>
        <v>48.599999999999994</v>
      </c>
      <c r="R56" s="46">
        <v>343.26</v>
      </c>
      <c r="S56" s="43"/>
    </row>
    <row r="57" spans="3:19" ht="12.75" outlineLevel="1">
      <c r="C57" s="48"/>
      <c r="D57" s="38" t="str">
        <f>'[1]СТАРТ+ (2)'!I35</f>
        <v>5231Д</v>
      </c>
      <c r="E57" s="39">
        <f>'[1]СТАРТ+ (2)'!J35</f>
        <v>10</v>
      </c>
      <c r="F57" s="49">
        <v>2</v>
      </c>
      <c r="G57" s="50">
        <v>7.5</v>
      </c>
      <c r="H57" s="50">
        <v>7</v>
      </c>
      <c r="I57" s="50">
        <v>8</v>
      </c>
      <c r="J57" s="50">
        <v>8</v>
      </c>
      <c r="K57" s="50">
        <v>8</v>
      </c>
      <c r="L57" s="50">
        <v>8.5</v>
      </c>
      <c r="M57" s="50">
        <v>8</v>
      </c>
      <c r="N57" s="50">
        <v>8</v>
      </c>
      <c r="O57" s="50">
        <v>8</v>
      </c>
      <c r="P57" s="51">
        <f t="shared" si="10"/>
        <v>39.5</v>
      </c>
      <c r="Q57" s="52">
        <f t="shared" si="11"/>
        <v>47.400000000000006</v>
      </c>
      <c r="R57" s="46">
        <v>343.26</v>
      </c>
      <c r="S57" s="43"/>
    </row>
    <row r="58" spans="3:19" ht="12.75" outlineLevel="1">
      <c r="C58" s="48"/>
      <c r="D58" s="38" t="str">
        <f>'[1]СТАРТ+ (2)'!L35</f>
        <v>107В</v>
      </c>
      <c r="E58" s="39">
        <f>'[1]СТАРТ+ (2)'!M35</f>
        <v>10</v>
      </c>
      <c r="F58" s="49">
        <v>3</v>
      </c>
      <c r="G58" s="50">
        <v>7.5</v>
      </c>
      <c r="H58" s="50">
        <v>6.5</v>
      </c>
      <c r="I58" s="50">
        <v>6.5</v>
      </c>
      <c r="J58" s="50">
        <v>7</v>
      </c>
      <c r="K58" s="50">
        <v>8</v>
      </c>
      <c r="L58" s="50">
        <v>8</v>
      </c>
      <c r="M58" s="50">
        <v>8</v>
      </c>
      <c r="N58" s="50">
        <v>8</v>
      </c>
      <c r="O58" s="50">
        <v>8</v>
      </c>
      <c r="P58" s="51">
        <f t="shared" si="10"/>
        <v>37.5</v>
      </c>
      <c r="Q58" s="52">
        <f t="shared" si="11"/>
        <v>67.5</v>
      </c>
      <c r="R58" s="46">
        <v>343.26</v>
      </c>
      <c r="S58" s="43"/>
    </row>
    <row r="59" spans="3:19" ht="12.75" outlineLevel="1">
      <c r="C59" s="48"/>
      <c r="D59" s="38" t="str">
        <f>'[1]СТАРТ+ (2)'!O35</f>
        <v>407С</v>
      </c>
      <c r="E59" s="39">
        <f>'[1]СТАРТ+ (2)'!P35</f>
        <v>10</v>
      </c>
      <c r="F59" s="49">
        <v>3.2</v>
      </c>
      <c r="G59" s="50">
        <v>7</v>
      </c>
      <c r="H59" s="50">
        <v>7.5</v>
      </c>
      <c r="I59" s="50">
        <v>8</v>
      </c>
      <c r="J59" s="50">
        <v>8</v>
      </c>
      <c r="K59" s="50">
        <v>7.5</v>
      </c>
      <c r="L59" s="50">
        <v>8</v>
      </c>
      <c r="M59" s="50">
        <v>7.5</v>
      </c>
      <c r="N59" s="50">
        <v>7.5</v>
      </c>
      <c r="O59" s="50">
        <v>7.5</v>
      </c>
      <c r="P59" s="51">
        <f t="shared" si="10"/>
        <v>38</v>
      </c>
      <c r="Q59" s="52">
        <f t="shared" si="11"/>
        <v>72.96</v>
      </c>
      <c r="R59" s="46">
        <v>343.26</v>
      </c>
      <c r="S59" s="43"/>
    </row>
    <row r="60" spans="3:19" ht="12.75" outlineLevel="1">
      <c r="C60" s="53"/>
      <c r="D60" s="38" t="str">
        <f>'[1]СТАРТ+ (2)'!R35</f>
        <v>207С</v>
      </c>
      <c r="E60" s="39">
        <f>'[1]СТАРТ+ (2)'!S35</f>
        <v>10</v>
      </c>
      <c r="F60" s="49">
        <v>3.3</v>
      </c>
      <c r="G60" s="50">
        <v>4.5</v>
      </c>
      <c r="H60" s="50">
        <v>5.5</v>
      </c>
      <c r="I60" s="50">
        <v>4.5</v>
      </c>
      <c r="J60" s="50">
        <v>5</v>
      </c>
      <c r="K60" s="50">
        <v>7</v>
      </c>
      <c r="L60" s="50">
        <v>6.5</v>
      </c>
      <c r="M60" s="50">
        <v>6.5</v>
      </c>
      <c r="N60" s="50">
        <v>7</v>
      </c>
      <c r="O60" s="50">
        <v>7</v>
      </c>
      <c r="P60" s="51">
        <f t="shared" si="10"/>
        <v>30</v>
      </c>
      <c r="Q60" s="52">
        <f t="shared" si="11"/>
        <v>59.4</v>
      </c>
      <c r="R60" s="46">
        <v>343.26</v>
      </c>
      <c r="S60" s="43"/>
    </row>
    <row r="61" spans="6:18" ht="12.75">
      <c r="F61" s="55">
        <v>15.5</v>
      </c>
      <c r="Q61" s="56">
        <f>SUM(Q55:Q60)</f>
        <v>343.26</v>
      </c>
      <c r="R61" s="46">
        <v>343.26</v>
      </c>
    </row>
  </sheetData>
  <mergeCells count="1">
    <mergeCell ref="G5:O5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</dc:creator>
  <cp:keywords/>
  <dc:description/>
  <cp:lastModifiedBy>Roman</cp:lastModifiedBy>
  <dcterms:created xsi:type="dcterms:W3CDTF">2014-05-27T08:08:18Z</dcterms:created>
  <dcterms:modified xsi:type="dcterms:W3CDTF">2014-05-27T08:09:46Z</dcterms:modified>
  <cp:category/>
  <cp:version/>
  <cp:contentType/>
  <cp:contentStatus/>
</cp:coreProperties>
</file>