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Girls_3m_synch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<sst xmlns="http://schemas.openxmlformats.org/spreadsheetml/2006/main" count="20" uniqueCount="9">
  <si>
    <t>ФИНАЛ</t>
  </si>
  <si>
    <t>судьи</t>
  </si>
  <si>
    <t>Место</t>
  </si>
  <si>
    <t>Ф.И.</t>
  </si>
  <si>
    <t>прыжок</t>
  </si>
  <si>
    <t>К.Т.</t>
  </si>
  <si>
    <t>РЕЗУЛЬТАТ</t>
  </si>
  <si>
    <t xml:space="preserve">ТРЕНЕР   </t>
  </si>
  <si>
    <t>кэт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</si>
</sst>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NewtonCTT"/>
      <family val="0"/>
    </font>
    <font>
      <sz val="10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sz val="8"/>
      <color indexed="9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0" fillId="0" borderId="0" xfId="21" applyFont="1">
      <alignment/>
      <protection/>
    </xf>
    <xf numFmtId="0" fontId="0" fillId="0" borderId="0" xfId="15" applyFont="1">
      <alignment/>
      <protection/>
    </xf>
    <xf numFmtId="14" fontId="6" fillId="0" borderId="0" xfId="0" applyNumberFormat="1" applyFont="1" applyAlignment="1">
      <alignment/>
    </xf>
    <xf numFmtId="20" fontId="6" fillId="0" borderId="0" xfId="0" applyNumberFormat="1" applyFont="1" applyAlignment="1">
      <alignment/>
    </xf>
    <xf numFmtId="0" fontId="0" fillId="0" borderId="0" xfId="20" applyFont="1" applyAlignment="1">
      <alignment horizontal="center"/>
      <protection/>
    </xf>
    <xf numFmtId="0" fontId="7" fillId="0" borderId="0" xfId="15" applyFont="1">
      <alignment/>
      <protection/>
    </xf>
    <xf numFmtId="0" fontId="8" fillId="0" borderId="0" xfId="20" applyFont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left"/>
      <protection/>
    </xf>
    <xf numFmtId="164" fontId="7" fillId="0" borderId="1" xfId="20" applyNumberFormat="1" applyFont="1" applyBorder="1" applyAlignment="1">
      <alignment horizontal="left"/>
      <protection/>
    </xf>
    <xf numFmtId="0" fontId="7" fillId="0" borderId="1" xfId="20" applyFont="1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  <xf numFmtId="0" fontId="9" fillId="0" borderId="1" xfId="20" applyFont="1" applyBorder="1" applyAlignment="1">
      <alignment vertical="center"/>
      <protection/>
    </xf>
    <xf numFmtId="0" fontId="9" fillId="0" borderId="1" xfId="15" applyFont="1" applyBorder="1" applyAlignment="1">
      <alignment vertical="center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left"/>
      <protection/>
    </xf>
    <xf numFmtId="0" fontId="10" fillId="0" borderId="3" xfId="20" applyFont="1" applyBorder="1" applyAlignment="1">
      <alignment horizontal="center"/>
      <protection/>
    </xf>
    <xf numFmtId="0" fontId="11" fillId="0" borderId="3" xfId="20" applyFont="1" applyBorder="1">
      <alignment/>
      <protection/>
    </xf>
    <xf numFmtId="0" fontId="11" fillId="0" borderId="4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5" xfId="20" applyFont="1" applyBorder="1" applyAlignment="1">
      <alignment horizontal="center"/>
      <protection/>
    </xf>
    <xf numFmtId="0" fontId="12" fillId="0" borderId="3" xfId="20" applyFont="1" applyBorder="1" applyAlignment="1">
      <alignment horizontal="center"/>
      <protection/>
    </xf>
    <xf numFmtId="0" fontId="13" fillId="0" borderId="3" xfId="20" applyFont="1" applyBorder="1">
      <alignment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3" xfId="15" applyFont="1" applyBorder="1" applyAlignment="1">
      <alignment vertic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left"/>
      <protection/>
    </xf>
    <xf numFmtId="0" fontId="10" fillId="0" borderId="0" xfId="20" applyFont="1" applyBorder="1" applyAlignment="1">
      <alignment horizontal="center"/>
      <protection/>
    </xf>
    <xf numFmtId="0" fontId="11" fillId="0" borderId="0" xfId="20" applyFont="1" applyBorder="1">
      <alignment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13" fillId="0" borderId="0" xfId="20" applyFont="1" applyBorder="1">
      <alignment/>
      <protection/>
    </xf>
    <xf numFmtId="0" fontId="14" fillId="0" borderId="0" xfId="20" applyFont="1" applyBorder="1" applyAlignment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7" fillId="0" borderId="0" xfId="15" applyFont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2" fontId="15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164" fontId="16" fillId="0" borderId="0" xfId="16" applyNumberFormat="1" applyFont="1" applyBorder="1" applyAlignment="1">
      <alignment horizontal="center"/>
      <protection/>
    </xf>
    <xf numFmtId="164" fontId="11" fillId="0" borderId="0" xfId="0" applyNumberFormat="1" applyFont="1" applyAlignment="1">
      <alignment horizontal="center" vertical="center"/>
    </xf>
    <xf numFmtId="2" fontId="7" fillId="0" borderId="0" xfId="15" applyNumberFormat="1" applyFont="1" applyBorder="1" applyAlignment="1">
      <alignment horizontal="center"/>
      <protection/>
    </xf>
    <xf numFmtId="2" fontId="8" fillId="0" borderId="0" xfId="15" applyNumberFormat="1" applyFont="1" applyBorder="1" applyAlignment="1">
      <alignment horizontal="center"/>
      <protection/>
    </xf>
    <xf numFmtId="0" fontId="1" fillId="0" borderId="0" xfId="15" applyFont="1" applyAlignment="1">
      <alignment horizontal="left" wrapText="1"/>
      <protection/>
    </xf>
    <xf numFmtId="0" fontId="1" fillId="0" borderId="0" xfId="15" applyFont="1" applyAlignment="1">
      <alignment horizontal="right"/>
      <protection/>
    </xf>
    <xf numFmtId="0" fontId="7" fillId="0" borderId="1" xfId="15" applyFont="1" applyBorder="1" applyAlignment="1">
      <alignment horizontal="center"/>
      <protection/>
    </xf>
    <xf numFmtId="164" fontId="7" fillId="0" borderId="1" xfId="15" applyNumberFormat="1" applyFont="1" applyBorder="1" applyAlignment="1">
      <alignment horizontal="center"/>
      <protection/>
    </xf>
    <xf numFmtId="0" fontId="4" fillId="0" borderId="0" xfId="20" applyFont="1">
      <alignment/>
      <protection/>
    </xf>
    <xf numFmtId="0" fontId="10" fillId="0" borderId="0" xfId="19" applyFont="1">
      <alignment/>
      <protection/>
    </xf>
    <xf numFmtId="2" fontId="1" fillId="0" borderId="1" xfId="15" applyNumberFormat="1" applyFont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5" fillId="0" borderId="0" xfId="15" applyFont="1">
      <alignment/>
      <protection/>
    </xf>
  </cellXfs>
  <cellStyles count="11">
    <cellStyle name="Normal" xfId="0"/>
    <cellStyle name="Normal_COM10W" xfId="15"/>
    <cellStyle name="Normal_ST_CF" xfId="16"/>
    <cellStyle name="Currency" xfId="17"/>
    <cellStyle name="Currency [0]" xfId="18"/>
    <cellStyle name="Обычный_Вода вышка  К-2008-3 день" xfId="19"/>
    <cellStyle name="Обычный_Чемпионат и Перв 1 и 3 м" xfId="20"/>
    <cellStyle name="Обычный_Чемпионат и Перв 1 и 3 м 2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5;&#1056;&#1042;&#1045;&#1053;&#1057;&#1058;&#1042;&#1054;%20&#1056;&#1054;&#1057;&#1057;&#1048;&#1048;\1%20&#1044;&#1045;&#1053;&#1068;\3&#1084;_&#1057;&#1061;%20&#1076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3"/>
      <sheetName val="СТАРТ+"/>
      <sheetName val="3м СХ Дев"/>
      <sheetName val="3м СХ Дев (2)"/>
    </sheetNames>
    <sheetDataSet>
      <sheetData sheetId="1">
        <row r="4">
          <cell r="C4" t="str">
            <v>ТРАМПЛИН 3 МЕТРА СИНХРОННЫЕ ПРЫЖКИ , ЮНИОРКИ</v>
          </cell>
        </row>
        <row r="6">
          <cell r="C6" t="str">
            <v>БАЛЬЧУНАЙТЕ ИНГА</v>
          </cell>
          <cell r="F6">
            <v>1998</v>
          </cell>
          <cell r="G6" t="str">
            <v>МС</v>
          </cell>
          <cell r="H6" t="str">
            <v>ВОРОНЕЖ,СДЮШОР ИМ.Д.САУТИНА</v>
          </cell>
          <cell r="M6" t="str">
            <v>ДРОЖЖИНЫ Е.Г.Н.В.</v>
          </cell>
        </row>
        <row r="7">
          <cell r="C7" t="str">
            <v>ШИРИНОВА ВИКТОРИЯ</v>
          </cell>
          <cell r="F7">
            <v>2000</v>
          </cell>
          <cell r="G7" t="str">
            <v>МС</v>
          </cell>
          <cell r="H7" t="str">
            <v>ВОРОНЕЖ,СДЮШОР ИМ.Д.САУТИНА</v>
          </cell>
          <cell r="M7" t="str">
            <v>ДРОЖЖИНЫ Е.Г.Н.В.</v>
          </cell>
        </row>
        <row r="8">
          <cell r="C8" t="str">
            <v>103В</v>
          </cell>
          <cell r="E8" t="str">
            <v>5132Д</v>
          </cell>
          <cell r="G8" t="str">
            <v>405С</v>
          </cell>
          <cell r="I8" t="str">
            <v>105В</v>
          </cell>
          <cell r="K8" t="str">
            <v>205С</v>
          </cell>
        </row>
        <row r="14">
          <cell r="C14" t="str">
            <v>ЧЕЛГАНОВА АНАСТАСИЯ</v>
          </cell>
          <cell r="F14">
            <v>1998</v>
          </cell>
          <cell r="G14" t="str">
            <v>МС</v>
          </cell>
          <cell r="H14" t="str">
            <v>ЕКАТЕРИНБУРГ,СДЮСШОР ЮНОСТЬ</v>
          </cell>
          <cell r="M14" t="str">
            <v>ЛОБАНОВА Л.И.</v>
          </cell>
        </row>
        <row r="15">
          <cell r="C15" t="str">
            <v>СПЕРАНСКАЯ ВАЛЕНТИНА 1999</v>
          </cell>
          <cell r="F15">
            <v>1999</v>
          </cell>
          <cell r="G15" t="str">
            <v>МС</v>
          </cell>
          <cell r="H15" t="str">
            <v>ЕКАТЕРИНБУРГ,СДЮСШОР ЮНОСТЬ</v>
          </cell>
          <cell r="M15" t="str">
            <v>ЛОБАНОВА Л.И.</v>
          </cell>
        </row>
        <row r="16">
          <cell r="C16" t="str">
            <v>301В</v>
          </cell>
          <cell r="E16" t="str">
            <v>5132Д</v>
          </cell>
          <cell r="G16" t="str">
            <v>105В</v>
          </cell>
          <cell r="I16" t="str">
            <v>205С</v>
          </cell>
          <cell r="K16" t="str">
            <v>405С</v>
          </cell>
        </row>
        <row r="22">
          <cell r="C22" t="str">
            <v>СТЕПАНОВА ТАТЬЯНА</v>
          </cell>
          <cell r="F22">
            <v>2000</v>
          </cell>
          <cell r="G22" t="str">
            <v>МС</v>
          </cell>
          <cell r="H22" t="str">
            <v>МО.ЭЛЕКТРОСТАЛЬ</v>
          </cell>
          <cell r="M22" t="str">
            <v>ЖЕЛАНОВЫ Н.И.,С.В.</v>
          </cell>
        </row>
        <row r="23">
          <cell r="C23" t="str">
            <v>МЕДЯНЦЕВА УЛЬЯНА</v>
          </cell>
          <cell r="F23">
            <v>2000</v>
          </cell>
          <cell r="G23" t="str">
            <v>МС</v>
          </cell>
          <cell r="H23" t="str">
            <v>МО РУЗА УОР</v>
          </cell>
          <cell r="M23" t="str">
            <v>КОСЫРЕВ А.В. ТОЛМАЧЕВА И.В.</v>
          </cell>
        </row>
        <row r="24">
          <cell r="C24" t="str">
            <v>201В</v>
          </cell>
          <cell r="E24" t="str">
            <v>5132Д</v>
          </cell>
          <cell r="G24" t="str">
            <v>405С</v>
          </cell>
          <cell r="I24" t="str">
            <v>205С</v>
          </cell>
          <cell r="K24" t="str">
            <v>305С</v>
          </cell>
        </row>
        <row r="30">
          <cell r="C30" t="str">
            <v>КОПТЕВА АЛЁНА</v>
          </cell>
          <cell r="F30">
            <v>1999</v>
          </cell>
          <cell r="G30" t="str">
            <v>КМС</v>
          </cell>
          <cell r="H30" t="str">
            <v>МОСКВА-2,ЮНОСТЬ МОСКВЫ</v>
          </cell>
          <cell r="M30" t="str">
            <v>КАШТАНОВ А.Е.</v>
          </cell>
        </row>
        <row r="31">
          <cell r="C31" t="str">
            <v>ВАСИЛЬЕВА КСЕНИЯ</v>
          </cell>
          <cell r="F31">
            <v>2000</v>
          </cell>
          <cell r="G31" t="str">
            <v>КМС</v>
          </cell>
          <cell r="H31" t="str">
            <v>МОСКВА-2,ЮНОСТЬ МОСКВЫ</v>
          </cell>
          <cell r="M31" t="str">
            <v>ЖУКОВСКАЯ К.А.</v>
          </cell>
        </row>
        <row r="32">
          <cell r="C32" t="str">
            <v>201В</v>
          </cell>
          <cell r="E32" t="str">
            <v>301В</v>
          </cell>
          <cell r="G32" t="str">
            <v>405С</v>
          </cell>
          <cell r="I32" t="str">
            <v>105В</v>
          </cell>
          <cell r="K32" t="str">
            <v>5134Д</v>
          </cell>
        </row>
        <row r="38">
          <cell r="C38" t="str">
            <v>УКОЛОВА ЕКАТЕРИНА</v>
          </cell>
          <cell r="F38">
            <v>1998</v>
          </cell>
          <cell r="G38" t="str">
            <v>МС</v>
          </cell>
          <cell r="H38" t="str">
            <v>ВОРОНЕЖ,СДЮШОР ИМ.Д.САУТИНА</v>
          </cell>
          <cell r="M38" t="str">
            <v>СТАРОДУБЦЕВ Г.И.</v>
          </cell>
        </row>
        <row r="39">
          <cell r="C39" t="str">
            <v>ЧЕРНЫХ ЕЛЕНА</v>
          </cell>
          <cell r="F39">
            <v>1997</v>
          </cell>
          <cell r="G39" t="str">
            <v>МС</v>
          </cell>
          <cell r="H39" t="str">
            <v>ВОРОНЕЖ,СДЮШОР ИМ.Д.САУТИНА</v>
          </cell>
          <cell r="M39" t="str">
            <v>СТАРОДУБЦЕВ Г.И.</v>
          </cell>
        </row>
        <row r="40">
          <cell r="C40" t="str">
            <v>301В</v>
          </cell>
          <cell r="E40" t="str">
            <v>201В</v>
          </cell>
          <cell r="G40" t="str">
            <v>105В</v>
          </cell>
          <cell r="I40" t="str">
            <v>405С</v>
          </cell>
          <cell r="K40" t="str">
            <v>205В</v>
          </cell>
        </row>
        <row r="46">
          <cell r="C46" t="str">
            <v>ТОННИКОВА ИРИНА</v>
          </cell>
          <cell r="F46">
            <v>1996</v>
          </cell>
          <cell r="G46" t="str">
            <v>МС</v>
          </cell>
          <cell r="H46" t="str">
            <v>ПЕНЗА, ШВСМ</v>
          </cell>
          <cell r="M46" t="str">
            <v>ЛУКАШ Т.Г.,КУЛЁМИН О.В.</v>
          </cell>
        </row>
        <row r="47">
          <cell r="C47" t="str">
            <v>КУЛЁМИНА ОЛЬГА</v>
          </cell>
          <cell r="F47">
            <v>1996</v>
          </cell>
          <cell r="G47" t="str">
            <v>МС</v>
          </cell>
          <cell r="H47" t="str">
            <v>ПЕНЗА, ШВСМ</v>
          </cell>
          <cell r="M47" t="str">
            <v>КУЛЁМИН О.В.,ЛУКАШ Т.Г.</v>
          </cell>
        </row>
        <row r="48">
          <cell r="C48" t="str">
            <v>101В</v>
          </cell>
          <cell r="E48" t="str">
            <v>201В</v>
          </cell>
          <cell r="G48" t="str">
            <v>405С</v>
          </cell>
          <cell r="I48" t="str">
            <v>5235Д</v>
          </cell>
          <cell r="K48" t="str">
            <v>5152В</v>
          </cell>
        </row>
        <row r="54">
          <cell r="C54" t="str">
            <v>НЕКРАСОВА ЕКАТЕРИНА</v>
          </cell>
          <cell r="F54">
            <v>1999</v>
          </cell>
          <cell r="G54" t="str">
            <v>МС</v>
          </cell>
          <cell r="H54" t="str">
            <v>СПБ-1, НЕВСКАЯ ВОЛНА</v>
          </cell>
          <cell r="M54" t="str">
            <v>ДАНЮКОВЫ С.О.,Р.В.</v>
          </cell>
        </row>
        <row r="55">
          <cell r="C55" t="str">
            <v>ЩЕННИКОВА КИРА</v>
          </cell>
          <cell r="F55">
            <v>1998</v>
          </cell>
          <cell r="G55" t="str">
            <v>МС</v>
          </cell>
          <cell r="H55" t="str">
            <v>МОСКВА-1, МГФСО</v>
          </cell>
          <cell r="M55" t="str">
            <v>ТИМОШИНИНЫ С.А.,В.А.</v>
          </cell>
        </row>
        <row r="56">
          <cell r="C56" t="str">
            <v>101В</v>
          </cell>
          <cell r="E56" t="str">
            <v>301В</v>
          </cell>
          <cell r="G56" t="str">
            <v>5152В</v>
          </cell>
          <cell r="I56" t="str">
            <v>205С</v>
          </cell>
          <cell r="K56" t="str">
            <v>405С</v>
          </cell>
        </row>
        <row r="62">
          <cell r="C62" t="str">
            <v>ОРЛОВА ЕЛЕНА</v>
          </cell>
          <cell r="F62">
            <v>1997</v>
          </cell>
          <cell r="G62" t="str">
            <v>МС</v>
          </cell>
          <cell r="H62" t="str">
            <v>МОСКВА-1, МГФСО</v>
          </cell>
          <cell r="M62" t="str">
            <v>СТАЦЕНКО В.В.</v>
          </cell>
        </row>
        <row r="63">
          <cell r="C63" t="str">
            <v>ЧЕРНЫШОВА ОЛЬГА</v>
          </cell>
          <cell r="F63">
            <v>1996</v>
          </cell>
          <cell r="G63" t="str">
            <v>МС</v>
          </cell>
          <cell r="H63" t="str">
            <v>МОСКВА-2,ЮНОСТЬ МОСКВЫ</v>
          </cell>
          <cell r="M63" t="str">
            <v>КАШТАНОВ А.Е.</v>
          </cell>
        </row>
        <row r="64">
          <cell r="C64" t="str">
            <v>201В</v>
          </cell>
          <cell r="E64" t="str">
            <v>301В</v>
          </cell>
          <cell r="G64" t="str">
            <v>405С</v>
          </cell>
          <cell r="I64" t="str">
            <v>105В</v>
          </cell>
          <cell r="K64" t="str">
            <v>205В</v>
          </cell>
        </row>
        <row r="70">
          <cell r="C70" t="str">
            <v>КОЗЛОВА АНАСТАСИЯ</v>
          </cell>
          <cell r="F70">
            <v>1997</v>
          </cell>
          <cell r="G70" t="str">
            <v>МС</v>
          </cell>
          <cell r="H70" t="str">
            <v>МО,РУЗА УОР</v>
          </cell>
          <cell r="M70" t="str">
            <v>КОСЫРЕВ А.В. ТОЛМАЧЕВА И.В.</v>
          </cell>
        </row>
        <row r="71">
          <cell r="C71" t="str">
            <v>ДУБРОВИНА АЛЁНА</v>
          </cell>
          <cell r="F71">
            <v>1999</v>
          </cell>
          <cell r="G71" t="str">
            <v>МС</v>
          </cell>
          <cell r="H71" t="str">
            <v>МО,РУЗА УОР</v>
          </cell>
          <cell r="M71" t="str">
            <v>КОСЫРЕВ А.В. ТОЛМАЧЕВА И.В.</v>
          </cell>
        </row>
        <row r="72">
          <cell r="C72" t="str">
            <v>401В</v>
          </cell>
          <cell r="E72" t="str">
            <v>201В</v>
          </cell>
          <cell r="G72" t="str">
            <v>105В</v>
          </cell>
          <cell r="I72" t="str">
            <v>405С</v>
          </cell>
          <cell r="K72" t="str">
            <v>305С</v>
          </cell>
        </row>
        <row r="78">
          <cell r="C78" t="str">
            <v>ШМИТОВА ТАМАРА</v>
          </cell>
          <cell r="F78">
            <v>1997</v>
          </cell>
          <cell r="G78" t="str">
            <v>МС</v>
          </cell>
          <cell r="H78" t="str">
            <v>СПБ-1, НЕВСКАЯ ВОЛНА</v>
          </cell>
          <cell r="M78" t="str">
            <v>ДАНЮКОВЫ С.О.,Р.В.</v>
          </cell>
        </row>
        <row r="79">
          <cell r="C79" t="str">
            <v>КУРАЧ ТАТЬЯНА</v>
          </cell>
          <cell r="F79">
            <v>1997</v>
          </cell>
          <cell r="G79" t="str">
            <v>МС</v>
          </cell>
          <cell r="H79" t="str">
            <v>СПБ-1,ЭКРАН-ИЖОРЕЦ</v>
          </cell>
          <cell r="M79" t="str">
            <v>ПАТРУШЕВ В.Л.,КОСТЫЛЕВА Л.Н.</v>
          </cell>
        </row>
        <row r="80">
          <cell r="C80" t="str">
            <v>101В</v>
          </cell>
          <cell r="E80" t="str">
            <v>301В</v>
          </cell>
          <cell r="G80" t="str">
            <v>5152В</v>
          </cell>
          <cell r="I80" t="str">
            <v>405С</v>
          </cell>
          <cell r="K80" t="str">
            <v>205В</v>
          </cell>
        </row>
        <row r="86">
          <cell r="C86" t="str">
            <v>ДОРОНИНА ЕКАТЕРИНА</v>
          </cell>
          <cell r="F86">
            <v>1998</v>
          </cell>
          <cell r="G86" t="str">
            <v>КМС</v>
          </cell>
          <cell r="H86" t="str">
            <v>МОСКВА-2,ЮНОСТЬ МОСКВЫ</v>
          </cell>
          <cell r="M86" t="str">
            <v>ШАТАЛОВА Л.Е.,СИНИЧЕНКОВА Ю.С.</v>
          </cell>
        </row>
        <row r="87">
          <cell r="C87" t="str">
            <v>ЛУТОВИНОВА ВЕРА</v>
          </cell>
          <cell r="F87">
            <v>1999</v>
          </cell>
          <cell r="G87" t="str">
            <v>КМС</v>
          </cell>
          <cell r="H87" t="str">
            <v>МОСКВА-1, МГФСО</v>
          </cell>
          <cell r="M87" t="str">
            <v>МАКАРОВ В.С.</v>
          </cell>
        </row>
        <row r="88">
          <cell r="C88" t="str">
            <v>401В</v>
          </cell>
          <cell r="E88" t="str">
            <v>301В</v>
          </cell>
          <cell r="G88" t="str">
            <v>105В</v>
          </cell>
          <cell r="I88" t="str">
            <v>203В</v>
          </cell>
          <cell r="K88" t="str">
            <v>5132Д</v>
          </cell>
        </row>
        <row r="94">
          <cell r="C94" t="str">
            <v>КУКУШКИНА ЕЛИЗАВЕТА</v>
          </cell>
          <cell r="F94">
            <v>1998</v>
          </cell>
          <cell r="G94" t="str">
            <v>МС</v>
          </cell>
          <cell r="H94" t="str">
            <v>СПБ-1,НЕВСКАЯ ВОЛНА</v>
          </cell>
          <cell r="M94" t="str">
            <v>ДАНЮКОВЫ С.О.,Р.В.</v>
          </cell>
        </row>
        <row r="95">
          <cell r="C95" t="str">
            <v>КОРАБЛЁВА АНАСТАСИЯ</v>
          </cell>
          <cell r="F95">
            <v>1998</v>
          </cell>
          <cell r="G95" t="str">
            <v>МС</v>
          </cell>
          <cell r="H95" t="str">
            <v>СПБ-1,НЕВСКАЯ ВОЛНА</v>
          </cell>
          <cell r="M95" t="str">
            <v>ДАНЮКОВЫ С.О.,Р.В.</v>
          </cell>
        </row>
        <row r="96">
          <cell r="C96" t="str">
            <v>401В</v>
          </cell>
          <cell r="E96" t="str">
            <v>201В</v>
          </cell>
          <cell r="G96" t="str">
            <v>205С</v>
          </cell>
          <cell r="I96" t="str">
            <v>305С</v>
          </cell>
          <cell r="K96" t="str">
            <v>5233Д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1">
      <selection activeCell="T19" sqref="T19"/>
    </sheetView>
  </sheetViews>
  <sheetFormatPr defaultColWidth="8.00390625" defaultRowHeight="12.75" outlineLevelRow="1"/>
  <cols>
    <col min="1" max="1" width="6.25390625" style="48" customWidth="1"/>
    <col min="2" max="2" width="3.75390625" style="7" customWidth="1"/>
    <col min="3" max="3" width="7.00390625" style="11" customWidth="1"/>
    <col min="4" max="4" width="5.625" style="11" customWidth="1"/>
    <col min="5" max="5" width="4.75390625" style="7" customWidth="1"/>
    <col min="6" max="11" width="4.75390625" style="61" customWidth="1"/>
    <col min="12" max="12" width="5.25390625" style="7" customWidth="1"/>
    <col min="13" max="13" width="4.375" style="7" customWidth="1"/>
    <col min="14" max="14" width="5.875" style="7" customWidth="1"/>
    <col min="15" max="15" width="7.375" style="7" customWidth="1"/>
    <col min="16" max="16" width="10.375" style="62" customWidth="1"/>
    <col min="17" max="17" width="9.00390625" style="54" customWidth="1"/>
    <col min="18" max="16384" width="8.00390625" style="7" customWidth="1"/>
  </cols>
  <sheetData>
    <row r="1" spans="1:17" ht="15">
      <c r="A1" s="1"/>
      <c r="B1" s="2"/>
      <c r="C1" s="3"/>
      <c r="D1" s="3"/>
      <c r="E1" s="3"/>
      <c r="F1" s="2"/>
      <c r="G1" s="2"/>
      <c r="H1" s="2"/>
      <c r="I1" s="2"/>
      <c r="J1" s="2"/>
      <c r="K1" s="4"/>
      <c r="L1" s="2"/>
      <c r="M1" s="2"/>
      <c r="N1" s="2"/>
      <c r="O1" s="2"/>
      <c r="P1" s="5"/>
      <c r="Q1" s="6"/>
    </row>
    <row r="2" spans="1:17" ht="14.25">
      <c r="A2"/>
      <c r="B2" s="8" t="s">
        <v>0</v>
      </c>
      <c r="C2" s="9"/>
      <c r="D2"/>
      <c r="E2"/>
      <c r="F2"/>
      <c r="G2"/>
      <c r="H2"/>
      <c r="I2"/>
      <c r="J2"/>
      <c r="K2"/>
      <c r="L2"/>
      <c r="M2"/>
      <c r="N2" s="2"/>
      <c r="O2" s="2"/>
      <c r="P2" s="5"/>
      <c r="Q2" s="6"/>
    </row>
    <row r="3" spans="1:17" ht="15">
      <c r="A3" s="10"/>
      <c r="B3" s="3" t="str">
        <f>'[1]СТАРТ+'!C4</f>
        <v>ТРАМПЛИН 3 МЕТРА СИНХРОННЫЕ ПРЫЖКИ , ЮНИОРКИ</v>
      </c>
      <c r="C3" s="7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5"/>
      <c r="Q3" s="6"/>
    </row>
    <row r="4" spans="1:17" ht="15">
      <c r="A4" s="10"/>
      <c r="C4" s="3"/>
      <c r="D4" s="3"/>
      <c r="E4" s="12"/>
      <c r="F4" s="12"/>
      <c r="G4" s="12"/>
      <c r="H4" s="12"/>
      <c r="I4" s="12"/>
      <c r="J4" s="12"/>
      <c r="K4" s="12"/>
      <c r="L4" s="2"/>
      <c r="M4" s="2"/>
      <c r="N4" s="2"/>
      <c r="O4" s="2"/>
      <c r="P4" s="5"/>
      <c r="Q4" s="6"/>
    </row>
    <row r="5" spans="1:17" ht="12.75" customHeight="1">
      <c r="A5" s="13"/>
      <c r="B5" s="14"/>
      <c r="C5" s="15"/>
      <c r="D5" s="14"/>
      <c r="E5" s="16" t="s">
        <v>1</v>
      </c>
      <c r="F5" s="17"/>
      <c r="G5" s="17"/>
      <c r="H5" s="17"/>
      <c r="I5" s="17"/>
      <c r="J5" s="17"/>
      <c r="K5" s="17"/>
      <c r="L5" s="17"/>
      <c r="M5" s="17"/>
      <c r="N5" s="14"/>
      <c r="O5" s="14"/>
      <c r="P5" s="18"/>
      <c r="Q5" s="19"/>
    </row>
    <row r="6" spans="1:17" ht="13.5" thickBot="1">
      <c r="A6" s="20" t="s">
        <v>2</v>
      </c>
      <c r="B6" s="21" t="s">
        <v>3</v>
      </c>
      <c r="C6" s="22" t="s">
        <v>4</v>
      </c>
      <c r="D6" s="23" t="s">
        <v>5</v>
      </c>
      <c r="E6" s="24">
        <v>1</v>
      </c>
      <c r="F6" s="25">
        <v>2</v>
      </c>
      <c r="G6" s="25">
        <v>3</v>
      </c>
      <c r="H6" s="26">
        <v>4</v>
      </c>
      <c r="I6" s="24">
        <v>5</v>
      </c>
      <c r="J6" s="25">
        <v>6</v>
      </c>
      <c r="K6" s="25">
        <v>7</v>
      </c>
      <c r="L6" s="25">
        <v>8</v>
      </c>
      <c r="M6" s="26">
        <v>9</v>
      </c>
      <c r="N6" s="27"/>
      <c r="O6" s="28"/>
      <c r="P6" s="29" t="s">
        <v>6</v>
      </c>
      <c r="Q6" s="30" t="s">
        <v>7</v>
      </c>
    </row>
    <row r="7" spans="1:17" ht="12.75">
      <c r="A7" s="31"/>
      <c r="B7" s="32"/>
      <c r="C7" s="33"/>
      <c r="D7" s="34"/>
      <c r="E7" s="35"/>
      <c r="F7" s="35"/>
      <c r="G7" s="35"/>
      <c r="H7" s="35"/>
      <c r="I7" s="35"/>
      <c r="J7" s="35"/>
      <c r="K7" s="35"/>
      <c r="L7" s="36"/>
      <c r="M7" s="36"/>
      <c r="N7" s="36"/>
      <c r="O7" s="37"/>
      <c r="P7" s="38">
        <v>9999</v>
      </c>
      <c r="Q7" s="39"/>
    </row>
    <row r="8" spans="1:17" s="46" customFormat="1" ht="13.5" customHeight="1">
      <c r="A8" s="40">
        <v>1</v>
      </c>
      <c r="B8" s="41" t="str">
        <f>'[1]СТАРТ+'!C38</f>
        <v>УКОЛОВА ЕКАТЕРИНА</v>
      </c>
      <c r="C8" s="42"/>
      <c r="D8" s="42"/>
      <c r="E8" s="41"/>
      <c r="F8" s="41"/>
      <c r="G8" s="41">
        <f>'[1]СТАРТ+'!F38</f>
        <v>1998</v>
      </c>
      <c r="H8" s="41" t="str">
        <f>'[1]СТАРТ+'!G38</f>
        <v>МС</v>
      </c>
      <c r="I8" s="41" t="str">
        <f>'[1]СТАРТ+'!H38</f>
        <v>ВОРОНЕЖ,СДЮШОР ИМ.Д.САУТИНА</v>
      </c>
      <c r="J8" s="41"/>
      <c r="K8" s="43"/>
      <c r="L8" s="41"/>
      <c r="M8" s="41"/>
      <c r="N8" s="41"/>
      <c r="O8" s="42"/>
      <c r="P8" s="44">
        <f>SUM(O15)</f>
        <v>275.01</v>
      </c>
      <c r="Q8" s="45" t="str">
        <f>'[1]СТАРТ+'!M38</f>
        <v>СТАРОДУБЦЕВ Г.И.</v>
      </c>
    </row>
    <row r="9" spans="1:17" s="46" customFormat="1" ht="12.75">
      <c r="A9" s="40"/>
      <c r="B9" s="41" t="str">
        <f>'[1]СТАРТ+'!C39</f>
        <v>ЧЕРНЫХ ЕЛЕНА</v>
      </c>
      <c r="C9" s="42"/>
      <c r="D9" s="42"/>
      <c r="E9" s="41"/>
      <c r="F9" s="41"/>
      <c r="G9" s="41">
        <f>'[1]СТАРТ+'!F39</f>
        <v>1997</v>
      </c>
      <c r="H9" s="41" t="str">
        <f>'[1]СТАРТ+'!G39</f>
        <v>МС</v>
      </c>
      <c r="I9" s="41" t="str">
        <f>'[1]СТАРТ+'!H39</f>
        <v>ВОРОНЕЖ,СДЮШОР ИМ.Д.САУТИНА</v>
      </c>
      <c r="J9" s="41"/>
      <c r="K9" s="43"/>
      <c r="L9" s="41"/>
      <c r="M9" s="41"/>
      <c r="N9" s="41"/>
      <c r="O9" s="42"/>
      <c r="P9" s="47">
        <f aca="true" t="shared" si="0" ref="P9:P15">P8</f>
        <v>275.01</v>
      </c>
      <c r="Q9" s="45" t="str">
        <f>'[1]СТАРТ+'!M39</f>
        <v>СТАРОДУБЦЕВ Г.И.</v>
      </c>
    </row>
    <row r="10" spans="2:16" ht="12.75" outlineLevel="1">
      <c r="B10" s="49"/>
      <c r="C10" s="40" t="str">
        <f>'[1]СТАРТ+'!C40</f>
        <v>301В</v>
      </c>
      <c r="D10" s="50">
        <v>2</v>
      </c>
      <c r="E10" s="51">
        <v>7</v>
      </c>
      <c r="F10" s="51">
        <v>7</v>
      </c>
      <c r="G10" s="51">
        <v>7.5</v>
      </c>
      <c r="H10" s="51">
        <v>7.5</v>
      </c>
      <c r="I10" s="51">
        <v>8</v>
      </c>
      <c r="J10" s="51">
        <v>8</v>
      </c>
      <c r="K10" s="51">
        <v>7.5</v>
      </c>
      <c r="L10" s="51">
        <v>8</v>
      </c>
      <c r="M10" s="51">
        <v>8.5</v>
      </c>
      <c r="N10" s="52">
        <f>(SUM(E10:H10)-MAX(E10:H10)-MIN(E10:H10)+(SUM(I10:M10)-MAX(I10:M10)-MIN(I10:M10)))</f>
        <v>38.5</v>
      </c>
      <c r="O10" s="53">
        <f>PRODUCT(N10/5*3*D10)</f>
        <v>46.2</v>
      </c>
      <c r="P10" s="47">
        <f t="shared" si="0"/>
        <v>275.01</v>
      </c>
    </row>
    <row r="11" spans="2:16" ht="12.75" outlineLevel="1">
      <c r="B11" s="49"/>
      <c r="C11" s="40" t="str">
        <f>'[1]СТАРТ+'!E40</f>
        <v>201В</v>
      </c>
      <c r="D11" s="50">
        <v>2</v>
      </c>
      <c r="E11" s="51">
        <v>7</v>
      </c>
      <c r="F11" s="51">
        <v>7</v>
      </c>
      <c r="G11" s="51">
        <v>7.5</v>
      </c>
      <c r="H11" s="51">
        <v>7.5</v>
      </c>
      <c r="I11" s="51">
        <v>8</v>
      </c>
      <c r="J11" s="51">
        <v>7.5</v>
      </c>
      <c r="K11" s="51">
        <v>8</v>
      </c>
      <c r="L11" s="51">
        <v>8</v>
      </c>
      <c r="M11" s="51">
        <v>8</v>
      </c>
      <c r="N11" s="52">
        <f>(SUM(E11:H11)-MAX(E11:H11)-MIN(E11:H11)+(SUM(I11:M11)-MAX(I11:M11)-MIN(I11:M11)))</f>
        <v>38.5</v>
      </c>
      <c r="O11" s="53">
        <f>PRODUCT(N11/5*3*D11)</f>
        <v>46.2</v>
      </c>
      <c r="P11" s="47">
        <f t="shared" si="0"/>
        <v>275.01</v>
      </c>
    </row>
    <row r="12" spans="2:16" ht="12.75" outlineLevel="1">
      <c r="B12" s="49"/>
      <c r="C12" s="40" t="str">
        <f>'[1]СТАРТ+'!G40</f>
        <v>105В</v>
      </c>
      <c r="D12" s="50">
        <v>2.4</v>
      </c>
      <c r="E12" s="51">
        <v>7</v>
      </c>
      <c r="F12" s="51">
        <v>7.5</v>
      </c>
      <c r="G12" s="51">
        <v>7</v>
      </c>
      <c r="H12" s="51">
        <v>7</v>
      </c>
      <c r="I12" s="51">
        <v>8</v>
      </c>
      <c r="J12" s="51">
        <v>7</v>
      </c>
      <c r="K12" s="51">
        <v>7</v>
      </c>
      <c r="L12" s="51">
        <v>7.5</v>
      </c>
      <c r="M12" s="51">
        <v>8</v>
      </c>
      <c r="N12" s="52">
        <f>(SUM(E12:H12)-MAX(E12:H12)-MIN(E12:H12)+(SUM(I12:M12)-MAX(I12:M12)-MIN(I12:M12)))</f>
        <v>36.5</v>
      </c>
      <c r="O12" s="53">
        <f>PRODUCT(N12/5*3*D12)</f>
        <v>52.559999999999995</v>
      </c>
      <c r="P12" s="47">
        <f t="shared" si="0"/>
        <v>275.01</v>
      </c>
    </row>
    <row r="13" spans="2:16" ht="12.75" outlineLevel="1">
      <c r="B13" s="49"/>
      <c r="C13" s="40" t="str">
        <f>'[1]СТАРТ+'!I40</f>
        <v>405С</v>
      </c>
      <c r="D13" s="50">
        <v>2.7</v>
      </c>
      <c r="E13" s="51">
        <v>6.5</v>
      </c>
      <c r="F13" s="51">
        <v>6.5</v>
      </c>
      <c r="G13" s="51">
        <v>6.5</v>
      </c>
      <c r="H13" s="51">
        <v>7</v>
      </c>
      <c r="I13" s="51">
        <v>8</v>
      </c>
      <c r="J13" s="51">
        <v>8.5</v>
      </c>
      <c r="K13" s="51">
        <v>8</v>
      </c>
      <c r="L13" s="51">
        <v>8</v>
      </c>
      <c r="M13" s="51">
        <v>8.5</v>
      </c>
      <c r="N13" s="52">
        <f>(SUM(E13:H13)-MAX(E13:H13)-MIN(E13:H13)+(SUM(I13:M13)-MAX(I13:M13)-MIN(I13:M13)))</f>
        <v>37.5</v>
      </c>
      <c r="O13" s="53">
        <f>PRODUCT(N13/5*3*D13)</f>
        <v>60.75000000000001</v>
      </c>
      <c r="P13" s="47">
        <f t="shared" si="0"/>
        <v>275.01</v>
      </c>
    </row>
    <row r="14" spans="2:16" ht="12.75" outlineLevel="1">
      <c r="B14" s="55"/>
      <c r="C14" s="40" t="str">
        <f>'[1]СТАРТ+'!K40</f>
        <v>205В</v>
      </c>
      <c r="D14" s="50">
        <v>3</v>
      </c>
      <c r="E14" s="51">
        <v>7</v>
      </c>
      <c r="F14" s="51">
        <v>6.5</v>
      </c>
      <c r="G14" s="51">
        <v>6.5</v>
      </c>
      <c r="H14" s="51">
        <v>7</v>
      </c>
      <c r="I14" s="51">
        <v>8</v>
      </c>
      <c r="J14" s="51">
        <v>8</v>
      </c>
      <c r="K14" s="51">
        <v>8.5</v>
      </c>
      <c r="L14" s="51">
        <v>8.5</v>
      </c>
      <c r="M14" s="51">
        <v>8.5</v>
      </c>
      <c r="N14" s="52">
        <f>(SUM(E14:H14)-MAX(E14:H14)-MIN(E14:H14)+(SUM(I14:M14)-MAX(I14:M14)-MIN(I14:M14)))</f>
        <v>38.5</v>
      </c>
      <c r="O14" s="53">
        <f>PRODUCT(N14/5*3*D14)</f>
        <v>69.30000000000001</v>
      </c>
      <c r="P14" s="47">
        <f t="shared" si="0"/>
        <v>275.01</v>
      </c>
    </row>
    <row r="15" spans="3:16" ht="12.75" outlineLevel="1">
      <c r="C15" s="56" t="s">
        <v>8</v>
      </c>
      <c r="D15" s="57">
        <v>12.1</v>
      </c>
      <c r="E15" s="58"/>
      <c r="F15" s="58"/>
      <c r="G15" s="58"/>
      <c r="H15" s="58"/>
      <c r="I15" s="58"/>
      <c r="J15" s="58"/>
      <c r="K15" s="59"/>
      <c r="L15" s="58"/>
      <c r="M15" s="58"/>
      <c r="N15" s="52"/>
      <c r="O15" s="60">
        <f>SUM(O10:O14)</f>
        <v>275.01</v>
      </c>
      <c r="P15" s="47">
        <f t="shared" si="0"/>
        <v>275.01</v>
      </c>
    </row>
    <row r="16" spans="1:17" s="46" customFormat="1" ht="13.5" customHeight="1">
      <c r="A16" s="40">
        <v>2</v>
      </c>
      <c r="B16" s="41" t="str">
        <f>'[1]СТАРТ+'!C54</f>
        <v>НЕКРАСОВА ЕКАТЕРИНА</v>
      </c>
      <c r="C16" s="42"/>
      <c r="D16" s="42"/>
      <c r="E16" s="41"/>
      <c r="F16" s="41"/>
      <c r="G16" s="41">
        <f>'[1]СТАРТ+'!F54</f>
        <v>1999</v>
      </c>
      <c r="H16" s="41" t="str">
        <f>'[1]СТАРТ+'!G54</f>
        <v>МС</v>
      </c>
      <c r="I16" s="41" t="str">
        <f>'[1]СТАРТ+'!H54</f>
        <v>СПБ-1, НЕВСКАЯ ВОЛНА</v>
      </c>
      <c r="J16" s="41"/>
      <c r="K16" s="43"/>
      <c r="L16" s="41"/>
      <c r="M16" s="41"/>
      <c r="N16" s="41"/>
      <c r="O16" s="42"/>
      <c r="P16" s="44">
        <f>SUM(O23)</f>
        <v>265.67999999999995</v>
      </c>
      <c r="Q16" s="45" t="str">
        <f>'[1]СТАРТ+'!M54</f>
        <v>ДАНЮКОВЫ С.О.,Р.В.</v>
      </c>
    </row>
    <row r="17" spans="1:17" s="46" customFormat="1" ht="12.75">
      <c r="A17" s="40"/>
      <c r="B17" s="41" t="str">
        <f>'[1]СТАРТ+'!C55</f>
        <v>ЩЕННИКОВА КИРА</v>
      </c>
      <c r="C17" s="42"/>
      <c r="D17" s="42"/>
      <c r="E17" s="41"/>
      <c r="F17" s="41"/>
      <c r="G17" s="41">
        <f>'[1]СТАРТ+'!F55</f>
        <v>1998</v>
      </c>
      <c r="H17" s="41" t="str">
        <f>'[1]СТАРТ+'!G55</f>
        <v>МС</v>
      </c>
      <c r="I17" s="41" t="str">
        <f>'[1]СТАРТ+'!H55</f>
        <v>МОСКВА-1, МГФСО</v>
      </c>
      <c r="J17" s="41"/>
      <c r="K17" s="43"/>
      <c r="L17" s="41"/>
      <c r="M17" s="41"/>
      <c r="N17" s="41"/>
      <c r="O17" s="42"/>
      <c r="P17" s="47">
        <f aca="true" t="shared" si="1" ref="P17:P23">P16</f>
        <v>265.67999999999995</v>
      </c>
      <c r="Q17" s="45" t="str">
        <f>'[1]СТАРТ+'!M55</f>
        <v>ТИМОШИНИНЫ С.А.,В.А.</v>
      </c>
    </row>
    <row r="18" spans="2:16" ht="12.75" outlineLevel="1">
      <c r="B18" s="49"/>
      <c r="C18" s="40" t="str">
        <f>'[1]СТАРТ+'!C56</f>
        <v>101В</v>
      </c>
      <c r="D18" s="50">
        <v>2</v>
      </c>
      <c r="E18" s="51">
        <v>7.5</v>
      </c>
      <c r="F18" s="51">
        <v>7.5</v>
      </c>
      <c r="G18" s="51">
        <v>7.5</v>
      </c>
      <c r="H18" s="51">
        <v>7.5</v>
      </c>
      <c r="I18" s="51">
        <v>8</v>
      </c>
      <c r="J18" s="51">
        <v>8.5</v>
      </c>
      <c r="K18" s="51">
        <v>8</v>
      </c>
      <c r="L18" s="51">
        <v>8</v>
      </c>
      <c r="M18" s="51">
        <v>8</v>
      </c>
      <c r="N18" s="52">
        <f>(SUM(E18:H18)-MAX(E18:H18)-MIN(E18:H18)+(SUM(I18:M18)-MAX(I18:M18)-MIN(I18:M18)))</f>
        <v>39</v>
      </c>
      <c r="O18" s="53">
        <f>PRODUCT(N18/5*3*D18)</f>
        <v>46.8</v>
      </c>
      <c r="P18" s="47">
        <f t="shared" si="1"/>
        <v>265.67999999999995</v>
      </c>
    </row>
    <row r="19" spans="2:16" ht="12.75" outlineLevel="1">
      <c r="B19" s="49"/>
      <c r="C19" s="40" t="str">
        <f>'[1]СТАРТ+'!E56</f>
        <v>301В</v>
      </c>
      <c r="D19" s="50">
        <v>2</v>
      </c>
      <c r="E19" s="51">
        <v>7</v>
      </c>
      <c r="F19" s="51">
        <v>7.5</v>
      </c>
      <c r="G19" s="51">
        <v>8</v>
      </c>
      <c r="H19" s="51">
        <v>7.5</v>
      </c>
      <c r="I19" s="51">
        <v>8.5</v>
      </c>
      <c r="J19" s="51">
        <v>8.5</v>
      </c>
      <c r="K19" s="51">
        <v>8.5</v>
      </c>
      <c r="L19" s="51">
        <v>8.5</v>
      </c>
      <c r="M19" s="51">
        <v>8</v>
      </c>
      <c r="N19" s="52">
        <f>(SUM(E19:H19)-MAX(E19:H19)-MIN(E19:H19)+(SUM(I19:M19)-MAX(I19:M19)-MIN(I19:M19)))</f>
        <v>40.5</v>
      </c>
      <c r="O19" s="53">
        <f>PRODUCT(N19/5*3*D19)</f>
        <v>48.599999999999994</v>
      </c>
      <c r="P19" s="47">
        <f t="shared" si="1"/>
        <v>265.67999999999995</v>
      </c>
    </row>
    <row r="20" spans="2:16" ht="12.75" outlineLevel="1">
      <c r="B20" s="49"/>
      <c r="C20" s="40" t="str">
        <f>'[1]СТАРТ+'!G56</f>
        <v>5152В</v>
      </c>
      <c r="D20" s="50">
        <v>3</v>
      </c>
      <c r="E20" s="51">
        <v>5.5</v>
      </c>
      <c r="F20" s="51">
        <v>5</v>
      </c>
      <c r="G20" s="51">
        <v>6</v>
      </c>
      <c r="H20" s="51">
        <v>6</v>
      </c>
      <c r="I20" s="51">
        <v>7</v>
      </c>
      <c r="J20" s="51">
        <v>6.5</v>
      </c>
      <c r="K20" s="51">
        <v>6.5</v>
      </c>
      <c r="L20" s="51">
        <v>6.5</v>
      </c>
      <c r="M20" s="51">
        <v>5.5</v>
      </c>
      <c r="N20" s="52">
        <f>(SUM(E20:H20)-MAX(E20:H20)-MIN(E20:H20)+(SUM(I20:M20)-MAX(I20:M20)-MIN(I20:M20)))</f>
        <v>31</v>
      </c>
      <c r="O20" s="53">
        <f>PRODUCT(N20/5*3*D20)</f>
        <v>55.800000000000004</v>
      </c>
      <c r="P20" s="47">
        <f t="shared" si="1"/>
        <v>265.67999999999995</v>
      </c>
    </row>
    <row r="21" spans="2:16" ht="12.75" outlineLevel="1">
      <c r="B21" s="49"/>
      <c r="C21" s="40" t="str">
        <f>'[1]СТАРТ+'!I56</f>
        <v>205С</v>
      </c>
      <c r="D21" s="50">
        <v>2.8</v>
      </c>
      <c r="E21" s="51">
        <v>5.5</v>
      </c>
      <c r="F21" s="51">
        <v>4.5</v>
      </c>
      <c r="G21" s="51">
        <v>5.5</v>
      </c>
      <c r="H21" s="51">
        <v>5</v>
      </c>
      <c r="I21" s="51">
        <v>7</v>
      </c>
      <c r="J21" s="51">
        <v>7.5</v>
      </c>
      <c r="K21" s="51">
        <v>7</v>
      </c>
      <c r="L21" s="51">
        <v>6.5</v>
      </c>
      <c r="M21" s="51">
        <v>7</v>
      </c>
      <c r="N21" s="52">
        <f>(SUM(E21:H21)-MAX(E21:H21)-MIN(E21:H21)+(SUM(I21:M21)-MAX(I21:M21)-MIN(I21:M21)))</f>
        <v>31.5</v>
      </c>
      <c r="O21" s="53">
        <f>PRODUCT(N21/5*3*D21)</f>
        <v>52.919999999999995</v>
      </c>
      <c r="P21" s="47">
        <f t="shared" si="1"/>
        <v>265.67999999999995</v>
      </c>
    </row>
    <row r="22" spans="2:16" ht="12.75" outlineLevel="1">
      <c r="B22" s="55"/>
      <c r="C22" s="40" t="str">
        <f>'[1]СТАРТ+'!K56</f>
        <v>405С</v>
      </c>
      <c r="D22" s="50">
        <v>2.7</v>
      </c>
      <c r="E22" s="51">
        <v>6.5</v>
      </c>
      <c r="F22" s="51">
        <v>7</v>
      </c>
      <c r="G22" s="51">
        <v>7</v>
      </c>
      <c r="H22" s="51">
        <v>7.5</v>
      </c>
      <c r="I22" s="51">
        <v>8</v>
      </c>
      <c r="J22" s="51">
        <v>8</v>
      </c>
      <c r="K22" s="51">
        <v>8.5</v>
      </c>
      <c r="L22" s="51">
        <v>8</v>
      </c>
      <c r="M22" s="51">
        <v>8</v>
      </c>
      <c r="N22" s="52">
        <f>(SUM(E22:H22)-MAX(E22:H22)-MIN(E22:H22)+(SUM(I22:M22)-MAX(I22:M22)-MIN(I22:M22)))</f>
        <v>38</v>
      </c>
      <c r="O22" s="53">
        <f>PRODUCT(N22/5*3*D22)</f>
        <v>61.559999999999995</v>
      </c>
      <c r="P22" s="47">
        <f t="shared" si="1"/>
        <v>265.67999999999995</v>
      </c>
    </row>
    <row r="23" spans="3:16" ht="12.75" outlineLevel="1">
      <c r="C23" s="56" t="s">
        <v>8</v>
      </c>
      <c r="D23" s="57">
        <v>12.5</v>
      </c>
      <c r="E23" s="58"/>
      <c r="F23" s="58"/>
      <c r="G23" s="58"/>
      <c r="H23" s="58"/>
      <c r="I23" s="58"/>
      <c r="J23" s="58"/>
      <c r="K23" s="59"/>
      <c r="L23" s="58"/>
      <c r="M23" s="58"/>
      <c r="N23" s="52"/>
      <c r="O23" s="60">
        <f>SUM(O18:O22)</f>
        <v>265.67999999999995</v>
      </c>
      <c r="P23" s="47">
        <f t="shared" si="1"/>
        <v>265.67999999999995</v>
      </c>
    </row>
    <row r="24" spans="1:17" s="46" customFormat="1" ht="13.5" customHeight="1">
      <c r="A24" s="40">
        <v>3</v>
      </c>
      <c r="B24" s="41" t="str">
        <f>'[1]СТАРТ+'!C46</f>
        <v>ТОННИКОВА ИРИНА</v>
      </c>
      <c r="C24" s="42"/>
      <c r="D24" s="42"/>
      <c r="E24" s="41"/>
      <c r="F24" s="41"/>
      <c r="G24" s="41">
        <f>'[1]СТАРТ+'!F46</f>
        <v>1996</v>
      </c>
      <c r="H24" s="41" t="str">
        <f>'[1]СТАРТ+'!G46</f>
        <v>МС</v>
      </c>
      <c r="I24" s="41" t="str">
        <f>'[1]СТАРТ+'!H46</f>
        <v>ПЕНЗА, ШВСМ</v>
      </c>
      <c r="J24" s="41"/>
      <c r="K24" s="43"/>
      <c r="L24" s="41"/>
      <c r="M24" s="41"/>
      <c r="N24" s="41"/>
      <c r="O24" s="42"/>
      <c r="P24" s="44">
        <f>SUM(O31)</f>
        <v>264.03</v>
      </c>
      <c r="Q24" s="45" t="str">
        <f>'[1]СТАРТ+'!M46</f>
        <v>ЛУКАШ Т.Г.,КУЛЁМИН О.В.</v>
      </c>
    </row>
    <row r="25" spans="1:17" s="46" customFormat="1" ht="12.75">
      <c r="A25" s="40"/>
      <c r="B25" s="41" t="str">
        <f>'[1]СТАРТ+'!C47</f>
        <v>КУЛЁМИНА ОЛЬГА</v>
      </c>
      <c r="C25" s="42"/>
      <c r="D25" s="42"/>
      <c r="E25" s="41"/>
      <c r="F25" s="41"/>
      <c r="G25" s="41">
        <f>'[1]СТАРТ+'!F47</f>
        <v>1996</v>
      </c>
      <c r="H25" s="41" t="str">
        <f>'[1]СТАРТ+'!G47</f>
        <v>МС</v>
      </c>
      <c r="I25" s="41" t="str">
        <f>'[1]СТАРТ+'!H47</f>
        <v>ПЕНЗА, ШВСМ</v>
      </c>
      <c r="J25" s="41"/>
      <c r="K25" s="43"/>
      <c r="L25" s="41"/>
      <c r="M25" s="41"/>
      <c r="N25" s="41"/>
      <c r="O25" s="42"/>
      <c r="P25" s="47">
        <f aca="true" t="shared" si="2" ref="P25:P31">P24</f>
        <v>264.03</v>
      </c>
      <c r="Q25" s="45" t="str">
        <f>'[1]СТАРТ+'!M47</f>
        <v>КУЛЁМИН О.В.,ЛУКАШ Т.Г.</v>
      </c>
    </row>
    <row r="26" spans="2:16" ht="12.75" outlineLevel="1">
      <c r="B26" s="49"/>
      <c r="C26" s="40" t="str">
        <f>'[1]СТАРТ+'!C48</f>
        <v>101В</v>
      </c>
      <c r="D26" s="50">
        <v>2</v>
      </c>
      <c r="E26" s="51">
        <v>7.5</v>
      </c>
      <c r="F26" s="51">
        <v>8</v>
      </c>
      <c r="G26" s="51">
        <v>7.5</v>
      </c>
      <c r="H26" s="51">
        <v>8</v>
      </c>
      <c r="I26" s="51">
        <v>8.5</v>
      </c>
      <c r="J26" s="51">
        <v>8.5</v>
      </c>
      <c r="K26" s="51">
        <v>8</v>
      </c>
      <c r="L26" s="51">
        <v>8.5</v>
      </c>
      <c r="M26" s="51">
        <v>9</v>
      </c>
      <c r="N26" s="52">
        <f>(SUM(E26:H26)-MAX(E26:H26)-MIN(E26:H26)+(SUM(I26:M26)-MAX(I26:M26)-MIN(I26:M26)))</f>
        <v>41</v>
      </c>
      <c r="O26" s="53">
        <f>PRODUCT(N26/5*3*D26)</f>
        <v>49.199999999999996</v>
      </c>
      <c r="P26" s="47">
        <f t="shared" si="2"/>
        <v>264.03</v>
      </c>
    </row>
    <row r="27" spans="2:16" ht="12.75" outlineLevel="1">
      <c r="B27" s="49"/>
      <c r="C27" s="40" t="str">
        <f>'[1]СТАРТ+'!E48</f>
        <v>201В</v>
      </c>
      <c r="D27" s="50">
        <v>2</v>
      </c>
      <c r="E27" s="51">
        <v>6.5</v>
      </c>
      <c r="F27" s="51">
        <v>7</v>
      </c>
      <c r="G27" s="51">
        <v>7.5</v>
      </c>
      <c r="H27" s="51">
        <v>7</v>
      </c>
      <c r="I27" s="51">
        <v>8</v>
      </c>
      <c r="J27" s="51">
        <v>8</v>
      </c>
      <c r="K27" s="51">
        <v>8</v>
      </c>
      <c r="L27" s="51">
        <v>8</v>
      </c>
      <c r="M27" s="51">
        <v>8</v>
      </c>
      <c r="N27" s="52">
        <f>(SUM(E27:H27)-MAX(E27:H27)-MIN(E27:H27)+(SUM(I27:M27)-MAX(I27:M27)-MIN(I27:M27)))</f>
        <v>38</v>
      </c>
      <c r="O27" s="53">
        <f>PRODUCT(N27/5*3*D27)</f>
        <v>45.599999999999994</v>
      </c>
      <c r="P27" s="47">
        <f t="shared" si="2"/>
        <v>264.03</v>
      </c>
    </row>
    <row r="28" spans="2:16" ht="12.75" outlineLevel="1">
      <c r="B28" s="49"/>
      <c r="C28" s="40" t="str">
        <f>'[1]СТАРТ+'!G48</f>
        <v>405С</v>
      </c>
      <c r="D28" s="50">
        <v>2.7</v>
      </c>
      <c r="E28" s="51">
        <v>7</v>
      </c>
      <c r="F28" s="51">
        <v>6.5</v>
      </c>
      <c r="G28" s="51">
        <v>6.5</v>
      </c>
      <c r="H28" s="51">
        <v>6.5</v>
      </c>
      <c r="I28" s="51">
        <v>8</v>
      </c>
      <c r="J28" s="51">
        <v>8</v>
      </c>
      <c r="K28" s="51">
        <v>7.5</v>
      </c>
      <c r="L28" s="51">
        <v>7.5</v>
      </c>
      <c r="M28" s="51">
        <v>8</v>
      </c>
      <c r="N28" s="52">
        <f>(SUM(E28:H28)-MAX(E28:H28)-MIN(E28:H28)+(SUM(I28:M28)-MAX(I28:M28)-MIN(I28:M28)))</f>
        <v>36.5</v>
      </c>
      <c r="O28" s="53">
        <f>PRODUCT(N28/5*3*D28)</f>
        <v>59.13</v>
      </c>
      <c r="P28" s="47">
        <f t="shared" si="2"/>
        <v>264.03</v>
      </c>
    </row>
    <row r="29" spans="2:16" ht="12.75" outlineLevel="1">
      <c r="B29" s="49"/>
      <c r="C29" s="40" t="str">
        <f>'[1]СТАРТ+'!I48</f>
        <v>5235Д</v>
      </c>
      <c r="D29" s="50">
        <v>2.8</v>
      </c>
      <c r="E29" s="51">
        <v>6.5</v>
      </c>
      <c r="F29" s="51">
        <v>6.5</v>
      </c>
      <c r="G29" s="51">
        <v>5</v>
      </c>
      <c r="H29" s="51">
        <v>6</v>
      </c>
      <c r="I29" s="51">
        <v>7.5</v>
      </c>
      <c r="J29" s="51">
        <v>7.5</v>
      </c>
      <c r="K29" s="51">
        <v>7.5</v>
      </c>
      <c r="L29" s="51">
        <v>7.5</v>
      </c>
      <c r="M29" s="51">
        <v>8</v>
      </c>
      <c r="N29" s="52">
        <f>(SUM(E29:H29)-MAX(E29:H29)-MIN(E29:H29)+(SUM(I29:M29)-MAX(I29:M29)-MIN(I29:M29)))</f>
        <v>35</v>
      </c>
      <c r="O29" s="53">
        <f>PRODUCT(N29/5*3*D29)</f>
        <v>58.8</v>
      </c>
      <c r="P29" s="47">
        <f t="shared" si="2"/>
        <v>264.03</v>
      </c>
    </row>
    <row r="30" spans="2:16" ht="12.75" outlineLevel="1">
      <c r="B30" s="55"/>
      <c r="C30" s="40" t="str">
        <f>'[1]СТАРТ+'!K48</f>
        <v>5152В</v>
      </c>
      <c r="D30" s="50">
        <v>3</v>
      </c>
      <c r="E30" s="51">
        <v>6</v>
      </c>
      <c r="F30" s="51">
        <v>6.5</v>
      </c>
      <c r="G30" s="51">
        <v>4</v>
      </c>
      <c r="H30" s="51">
        <v>3</v>
      </c>
      <c r="I30" s="51">
        <v>6.5</v>
      </c>
      <c r="J30" s="51">
        <v>7</v>
      </c>
      <c r="K30" s="51">
        <v>6</v>
      </c>
      <c r="L30" s="51">
        <v>6</v>
      </c>
      <c r="M30" s="51">
        <v>5.5</v>
      </c>
      <c r="N30" s="52">
        <f>(SUM(E30:H30)-MAX(E30:H30)-MIN(E30:H30)+(SUM(I30:M30)-MAX(I30:M30)-MIN(I30:M30)))</f>
        <v>28.5</v>
      </c>
      <c r="O30" s="53">
        <f>PRODUCT(N30/5*3*D30)</f>
        <v>51.300000000000004</v>
      </c>
      <c r="P30" s="47">
        <f t="shared" si="2"/>
        <v>264.03</v>
      </c>
    </row>
    <row r="31" spans="3:16" ht="12.75" outlineLevel="1">
      <c r="C31" s="56" t="s">
        <v>8</v>
      </c>
      <c r="D31" s="57">
        <v>12.5</v>
      </c>
      <c r="E31" s="58"/>
      <c r="F31" s="58"/>
      <c r="G31" s="58"/>
      <c r="H31" s="58"/>
      <c r="I31" s="58"/>
      <c r="J31" s="58"/>
      <c r="K31" s="59"/>
      <c r="L31" s="58"/>
      <c r="M31" s="58"/>
      <c r="N31" s="52"/>
      <c r="O31" s="60">
        <f>SUM(O26:O30)</f>
        <v>264.03</v>
      </c>
      <c r="P31" s="47">
        <f t="shared" si="2"/>
        <v>264.03</v>
      </c>
    </row>
    <row r="32" spans="1:17" s="46" customFormat="1" ht="13.5" customHeight="1">
      <c r="A32" s="40">
        <v>4</v>
      </c>
      <c r="B32" s="41" t="str">
        <f>'[1]СТАРТ+'!C22</f>
        <v>СТЕПАНОВА ТАТЬЯНА</v>
      </c>
      <c r="C32" s="42"/>
      <c r="D32" s="42"/>
      <c r="E32" s="41"/>
      <c r="F32" s="41"/>
      <c r="G32" s="41">
        <f>'[1]СТАРТ+'!F22</f>
        <v>2000</v>
      </c>
      <c r="H32" s="41" t="str">
        <f>'[1]СТАРТ+'!G22</f>
        <v>МС</v>
      </c>
      <c r="I32" s="41" t="str">
        <f>'[1]СТАРТ+'!H22</f>
        <v>МО.ЭЛЕКТРОСТАЛЬ</v>
      </c>
      <c r="J32" s="41"/>
      <c r="K32" s="43"/>
      <c r="L32" s="41"/>
      <c r="M32" s="41"/>
      <c r="N32" s="41"/>
      <c r="O32" s="42"/>
      <c r="P32" s="44">
        <f>SUM(O39)</f>
        <v>261.35999999999996</v>
      </c>
      <c r="Q32" s="45" t="str">
        <f>'[1]СТАРТ+'!M22</f>
        <v>ЖЕЛАНОВЫ Н.И.,С.В.</v>
      </c>
    </row>
    <row r="33" spans="1:17" s="46" customFormat="1" ht="12.75">
      <c r="A33" s="40"/>
      <c r="B33" s="41" t="str">
        <f>'[1]СТАРТ+'!C23</f>
        <v>МЕДЯНЦЕВА УЛЬЯНА</v>
      </c>
      <c r="C33" s="42"/>
      <c r="D33" s="42"/>
      <c r="E33" s="41"/>
      <c r="F33" s="41"/>
      <c r="G33" s="41">
        <f>'[1]СТАРТ+'!F23</f>
        <v>2000</v>
      </c>
      <c r="H33" s="41" t="str">
        <f>'[1]СТАРТ+'!G23</f>
        <v>МС</v>
      </c>
      <c r="I33" s="41" t="str">
        <f>'[1]СТАРТ+'!H23</f>
        <v>МО РУЗА УОР</v>
      </c>
      <c r="J33" s="41"/>
      <c r="K33" s="43"/>
      <c r="L33" s="41"/>
      <c r="M33" s="41"/>
      <c r="N33" s="41"/>
      <c r="O33" s="42"/>
      <c r="P33" s="47">
        <f aca="true" t="shared" si="3" ref="P33:P39">P32</f>
        <v>261.35999999999996</v>
      </c>
      <c r="Q33" s="45" t="str">
        <f>'[1]СТАРТ+'!M23</f>
        <v>КОСЫРЕВ А.В. ТОЛМАЧЕВА И.В.</v>
      </c>
    </row>
    <row r="34" spans="2:16" ht="12.75" outlineLevel="1">
      <c r="B34" s="49"/>
      <c r="C34" s="40" t="str">
        <f>'[1]СТАРТ+'!C24</f>
        <v>201В</v>
      </c>
      <c r="D34" s="50">
        <v>2</v>
      </c>
      <c r="E34" s="51">
        <v>7</v>
      </c>
      <c r="F34" s="51">
        <v>7.5</v>
      </c>
      <c r="G34" s="51">
        <v>7</v>
      </c>
      <c r="H34" s="51">
        <v>7</v>
      </c>
      <c r="I34" s="51">
        <v>8</v>
      </c>
      <c r="J34" s="51">
        <v>8</v>
      </c>
      <c r="K34" s="51">
        <v>8</v>
      </c>
      <c r="L34" s="51">
        <v>8.5</v>
      </c>
      <c r="M34" s="51">
        <v>8</v>
      </c>
      <c r="N34" s="52">
        <f>(SUM(E34:H34)-MAX(E34:H34)-MIN(E34:H34)+(SUM(I34:M34)-MAX(I34:M34)-MIN(I34:M34)))</f>
        <v>38</v>
      </c>
      <c r="O34" s="53">
        <f>PRODUCT(N34/5*3*D34)</f>
        <v>45.599999999999994</v>
      </c>
      <c r="P34" s="47">
        <f t="shared" si="3"/>
        <v>261.35999999999996</v>
      </c>
    </row>
    <row r="35" spans="2:16" ht="12.75" outlineLevel="1">
      <c r="B35" s="49"/>
      <c r="C35" s="40" t="str">
        <f>'[1]СТАРТ+'!E24</f>
        <v>5132Д</v>
      </c>
      <c r="D35" s="50">
        <v>2</v>
      </c>
      <c r="E35" s="51">
        <v>6.5</v>
      </c>
      <c r="F35" s="51">
        <v>7.5</v>
      </c>
      <c r="G35" s="51">
        <v>7</v>
      </c>
      <c r="H35" s="51">
        <v>7</v>
      </c>
      <c r="I35" s="51">
        <v>8</v>
      </c>
      <c r="J35" s="51">
        <v>8</v>
      </c>
      <c r="K35" s="51">
        <v>7.5</v>
      </c>
      <c r="L35" s="51">
        <v>8</v>
      </c>
      <c r="M35" s="51">
        <v>8</v>
      </c>
      <c r="N35" s="52">
        <f>(SUM(E35:H35)-MAX(E35:H35)-MIN(E35:H35)+(SUM(I35:M35)-MAX(I35:M35)-MIN(I35:M35)))</f>
        <v>38</v>
      </c>
      <c r="O35" s="53">
        <f>PRODUCT(N35/5*3*D35)</f>
        <v>45.599999999999994</v>
      </c>
      <c r="P35" s="47">
        <f t="shared" si="3"/>
        <v>261.35999999999996</v>
      </c>
    </row>
    <row r="36" spans="2:16" ht="12.75" outlineLevel="1">
      <c r="B36" s="49"/>
      <c r="C36" s="40" t="str">
        <f>'[1]СТАРТ+'!G24</f>
        <v>405С</v>
      </c>
      <c r="D36" s="50">
        <v>2.7</v>
      </c>
      <c r="E36" s="51">
        <v>6</v>
      </c>
      <c r="F36" s="51">
        <v>6.5</v>
      </c>
      <c r="G36" s="51">
        <v>6</v>
      </c>
      <c r="H36" s="51">
        <v>6.5</v>
      </c>
      <c r="I36" s="51">
        <v>7.5</v>
      </c>
      <c r="J36" s="51">
        <v>6.5</v>
      </c>
      <c r="K36" s="51">
        <v>7</v>
      </c>
      <c r="L36" s="51">
        <v>7.5</v>
      </c>
      <c r="M36" s="51">
        <v>7</v>
      </c>
      <c r="N36" s="52">
        <f>(SUM(E36:H36)-MAX(E36:H36)-MIN(E36:H36)+(SUM(I36:M36)-MAX(I36:M36)-MIN(I36:M36)))</f>
        <v>34</v>
      </c>
      <c r="O36" s="53">
        <f>PRODUCT(N36/5*3*D36)</f>
        <v>55.08</v>
      </c>
      <c r="P36" s="47">
        <f t="shared" si="3"/>
        <v>261.35999999999996</v>
      </c>
    </row>
    <row r="37" spans="2:16" ht="12.75" outlineLevel="1">
      <c r="B37" s="49"/>
      <c r="C37" s="40" t="str">
        <f>'[1]СТАРТ+'!I24</f>
        <v>205С</v>
      </c>
      <c r="D37" s="50">
        <v>2.8</v>
      </c>
      <c r="E37" s="51">
        <v>6</v>
      </c>
      <c r="F37" s="51">
        <v>6.5</v>
      </c>
      <c r="G37" s="51">
        <v>6</v>
      </c>
      <c r="H37" s="51">
        <v>7</v>
      </c>
      <c r="I37" s="51">
        <v>7</v>
      </c>
      <c r="J37" s="51">
        <v>7</v>
      </c>
      <c r="K37" s="51">
        <v>7</v>
      </c>
      <c r="L37" s="51">
        <v>8</v>
      </c>
      <c r="M37" s="51">
        <v>7</v>
      </c>
      <c r="N37" s="52">
        <f>(SUM(E37:H37)-MAX(E37:H37)-MIN(E37:H37)+(SUM(I37:M37)-MAX(I37:M37)-MIN(I37:M37)))</f>
        <v>33.5</v>
      </c>
      <c r="O37" s="53">
        <f>PRODUCT(N37/5*3*D37)</f>
        <v>56.28</v>
      </c>
      <c r="P37" s="47">
        <f t="shared" si="3"/>
        <v>261.35999999999996</v>
      </c>
    </row>
    <row r="38" spans="2:16" ht="12.75" outlineLevel="1">
      <c r="B38" s="55"/>
      <c r="C38" s="40" t="str">
        <f>'[1]СТАРТ+'!K24</f>
        <v>305С</v>
      </c>
      <c r="D38" s="50">
        <v>2.8</v>
      </c>
      <c r="E38" s="51">
        <v>6</v>
      </c>
      <c r="F38" s="51">
        <v>7</v>
      </c>
      <c r="G38" s="51">
        <v>7</v>
      </c>
      <c r="H38" s="51">
        <v>6.5</v>
      </c>
      <c r="I38" s="51">
        <v>7</v>
      </c>
      <c r="J38" s="51">
        <v>7</v>
      </c>
      <c r="K38" s="51">
        <v>7</v>
      </c>
      <c r="L38" s="51">
        <v>7.5</v>
      </c>
      <c r="M38" s="51">
        <v>7.5</v>
      </c>
      <c r="N38" s="52">
        <f>(SUM(E38:H38)-MAX(E38:H38)-MIN(E38:H38)+(SUM(I38:M38)-MAX(I38:M38)-MIN(I38:M38)))</f>
        <v>35</v>
      </c>
      <c r="O38" s="53">
        <f>PRODUCT(N38/5*3*D38)</f>
        <v>58.8</v>
      </c>
      <c r="P38" s="47">
        <f t="shared" si="3"/>
        <v>261.35999999999996</v>
      </c>
    </row>
    <row r="39" spans="3:16" ht="12.75" outlineLevel="1">
      <c r="C39" s="56" t="s">
        <v>8</v>
      </c>
      <c r="D39" s="57">
        <v>12.3</v>
      </c>
      <c r="E39" s="58"/>
      <c r="F39" s="58"/>
      <c r="G39" s="58"/>
      <c r="H39" s="58"/>
      <c r="I39" s="58"/>
      <c r="J39" s="58"/>
      <c r="K39" s="59"/>
      <c r="L39" s="58"/>
      <c r="M39" s="58"/>
      <c r="N39" s="52"/>
      <c r="O39" s="60">
        <f>SUM(O34:O38)</f>
        <v>261.35999999999996</v>
      </c>
      <c r="P39" s="47">
        <f t="shared" si="3"/>
        <v>261.35999999999996</v>
      </c>
    </row>
    <row r="40" spans="1:17" s="46" customFormat="1" ht="13.5" customHeight="1">
      <c r="A40" s="40">
        <v>5</v>
      </c>
      <c r="B40" s="41" t="str">
        <f>'[1]СТАРТ+'!C78</f>
        <v>ШМИТОВА ТАМАРА</v>
      </c>
      <c r="C40" s="42"/>
      <c r="D40" s="42"/>
      <c r="E40" s="41"/>
      <c r="F40" s="41"/>
      <c r="G40" s="41">
        <f>'[1]СТАРТ+'!F78</f>
        <v>1997</v>
      </c>
      <c r="H40" s="41" t="str">
        <f>'[1]СТАРТ+'!G78</f>
        <v>МС</v>
      </c>
      <c r="I40" s="41" t="str">
        <f>'[1]СТАРТ+'!H78</f>
        <v>СПБ-1, НЕВСКАЯ ВОЛНА</v>
      </c>
      <c r="J40" s="41"/>
      <c r="K40" s="43"/>
      <c r="L40" s="41"/>
      <c r="M40" s="41"/>
      <c r="N40" s="41"/>
      <c r="O40" s="42"/>
      <c r="P40" s="44">
        <f>SUM(O47)</f>
        <v>249.27</v>
      </c>
      <c r="Q40" s="45" t="str">
        <f>'[1]СТАРТ+'!M78</f>
        <v>ДАНЮКОВЫ С.О.,Р.В.</v>
      </c>
    </row>
    <row r="41" spans="1:17" s="46" customFormat="1" ht="12.75">
      <c r="A41" s="40"/>
      <c r="B41" s="41" t="str">
        <f>'[1]СТАРТ+'!C79</f>
        <v>КУРАЧ ТАТЬЯНА</v>
      </c>
      <c r="C41" s="42"/>
      <c r="D41" s="42"/>
      <c r="E41" s="41"/>
      <c r="F41" s="41"/>
      <c r="G41" s="41">
        <f>'[1]СТАРТ+'!F79</f>
        <v>1997</v>
      </c>
      <c r="H41" s="41" t="str">
        <f>'[1]СТАРТ+'!G79</f>
        <v>МС</v>
      </c>
      <c r="I41" s="41" t="str">
        <f>'[1]СТАРТ+'!H79</f>
        <v>СПБ-1,ЭКРАН-ИЖОРЕЦ</v>
      </c>
      <c r="J41" s="41"/>
      <c r="K41" s="43"/>
      <c r="L41" s="41"/>
      <c r="M41" s="41"/>
      <c r="N41" s="41"/>
      <c r="O41" s="42"/>
      <c r="P41" s="47">
        <f aca="true" t="shared" si="4" ref="P41:P47">P40</f>
        <v>249.27</v>
      </c>
      <c r="Q41" s="45" t="str">
        <f>'[1]СТАРТ+'!M79</f>
        <v>ПАТРУШЕВ В.Л.,КОСТЫЛЕВА Л.Н.</v>
      </c>
    </row>
    <row r="42" spans="2:16" ht="12.75" outlineLevel="1">
      <c r="B42" s="49"/>
      <c r="C42" s="40" t="str">
        <f>'[1]СТАРТ+'!C80</f>
        <v>101В</v>
      </c>
      <c r="D42" s="50">
        <v>2</v>
      </c>
      <c r="E42" s="51">
        <v>6.5</v>
      </c>
      <c r="F42" s="51">
        <v>7</v>
      </c>
      <c r="G42" s="51">
        <v>7</v>
      </c>
      <c r="H42" s="51">
        <v>7.5</v>
      </c>
      <c r="I42" s="51">
        <v>8</v>
      </c>
      <c r="J42" s="51">
        <v>8</v>
      </c>
      <c r="K42" s="51">
        <v>8</v>
      </c>
      <c r="L42" s="51">
        <v>8</v>
      </c>
      <c r="M42" s="51">
        <v>8.5</v>
      </c>
      <c r="N42" s="52">
        <f>(SUM(E42:H42)-MAX(E42:H42)-MIN(E42:H42)+(SUM(I42:M42)-MAX(I42:M42)-MIN(I42:M42)))</f>
        <v>38</v>
      </c>
      <c r="O42" s="53">
        <f>PRODUCT(N42/5*3*D42)</f>
        <v>45.599999999999994</v>
      </c>
      <c r="P42" s="47">
        <f t="shared" si="4"/>
        <v>249.27</v>
      </c>
    </row>
    <row r="43" spans="2:16" ht="12.75" outlineLevel="1">
      <c r="B43" s="49"/>
      <c r="C43" s="40" t="str">
        <f>'[1]СТАРТ+'!E80</f>
        <v>301В</v>
      </c>
      <c r="D43" s="50">
        <v>2</v>
      </c>
      <c r="E43" s="51">
        <v>6.5</v>
      </c>
      <c r="F43" s="51">
        <v>6.5</v>
      </c>
      <c r="G43" s="51">
        <v>7</v>
      </c>
      <c r="H43" s="51">
        <v>7.5</v>
      </c>
      <c r="I43" s="51">
        <v>7.5</v>
      </c>
      <c r="J43" s="51">
        <v>6.5</v>
      </c>
      <c r="K43" s="51">
        <v>7.5</v>
      </c>
      <c r="L43" s="51">
        <v>7.5</v>
      </c>
      <c r="M43" s="51">
        <v>7.5</v>
      </c>
      <c r="N43" s="52">
        <f>(SUM(E43:H43)-MAX(E43:H43)-MIN(E43:H43)+(SUM(I43:M43)-MAX(I43:M43)-MIN(I43:M43)))</f>
        <v>36</v>
      </c>
      <c r="O43" s="53">
        <f>PRODUCT(N43/5*3*D43)</f>
        <v>43.2</v>
      </c>
      <c r="P43" s="47">
        <f t="shared" si="4"/>
        <v>249.27</v>
      </c>
    </row>
    <row r="44" spans="2:16" ht="12.75" outlineLevel="1">
      <c r="B44" s="49"/>
      <c r="C44" s="40" t="str">
        <f>'[1]СТАРТ+'!G80</f>
        <v>5152В</v>
      </c>
      <c r="D44" s="50">
        <v>3</v>
      </c>
      <c r="E44" s="51">
        <v>5</v>
      </c>
      <c r="F44" s="51">
        <v>5.5</v>
      </c>
      <c r="G44" s="51">
        <v>4.5</v>
      </c>
      <c r="H44" s="51">
        <v>4.5</v>
      </c>
      <c r="I44" s="51">
        <v>6</v>
      </c>
      <c r="J44" s="51">
        <v>6</v>
      </c>
      <c r="K44" s="51">
        <v>6.5</v>
      </c>
      <c r="L44" s="51">
        <v>5.5</v>
      </c>
      <c r="M44" s="51">
        <v>5</v>
      </c>
      <c r="N44" s="52">
        <f>(SUM(E44:H44)-MAX(E44:H44)-MIN(E44:H44)+(SUM(I44:M44)-MAX(I44:M44)-MIN(I44:M44)))</f>
        <v>27</v>
      </c>
      <c r="O44" s="53">
        <f>PRODUCT(N44/5*3*D44)</f>
        <v>48.60000000000001</v>
      </c>
      <c r="P44" s="47">
        <f t="shared" si="4"/>
        <v>249.27</v>
      </c>
    </row>
    <row r="45" spans="2:16" ht="12.75" outlineLevel="1">
      <c r="B45" s="49"/>
      <c r="C45" s="40" t="str">
        <f>'[1]СТАРТ+'!I80</f>
        <v>405С</v>
      </c>
      <c r="D45" s="50">
        <v>2.7</v>
      </c>
      <c r="E45" s="51">
        <v>6.5</v>
      </c>
      <c r="F45" s="51">
        <v>7.5</v>
      </c>
      <c r="G45" s="51">
        <v>6.5</v>
      </c>
      <c r="H45" s="51">
        <v>7</v>
      </c>
      <c r="I45" s="51">
        <v>8</v>
      </c>
      <c r="J45" s="51">
        <v>8.5</v>
      </c>
      <c r="K45" s="51">
        <v>7.5</v>
      </c>
      <c r="L45" s="51">
        <v>8.5</v>
      </c>
      <c r="M45" s="51">
        <v>8.5</v>
      </c>
      <c r="N45" s="52">
        <f>(SUM(E45:H45)-MAX(E45:H45)-MIN(E45:H45)+(SUM(I45:M45)-MAX(I45:M45)-MIN(I45:M45)))</f>
        <v>38.5</v>
      </c>
      <c r="O45" s="53">
        <f>PRODUCT(N45/5*3*D45)</f>
        <v>62.370000000000005</v>
      </c>
      <c r="P45" s="47">
        <f t="shared" si="4"/>
        <v>249.27</v>
      </c>
    </row>
    <row r="46" spans="2:16" ht="12.75" outlineLevel="1">
      <c r="B46" s="55"/>
      <c r="C46" s="40" t="str">
        <f>'[1]СТАРТ+'!K80</f>
        <v>205В</v>
      </c>
      <c r="D46" s="50">
        <v>3</v>
      </c>
      <c r="E46" s="51">
        <v>4</v>
      </c>
      <c r="F46" s="51">
        <v>4</v>
      </c>
      <c r="G46" s="51">
        <v>5.5</v>
      </c>
      <c r="H46" s="51">
        <v>5.5</v>
      </c>
      <c r="I46" s="51">
        <v>6</v>
      </c>
      <c r="J46" s="51">
        <v>6.5</v>
      </c>
      <c r="K46" s="51">
        <v>7</v>
      </c>
      <c r="L46" s="51">
        <v>5.5</v>
      </c>
      <c r="M46" s="51">
        <v>5</v>
      </c>
      <c r="N46" s="52">
        <f>(SUM(E46:H46)-MAX(E46:H46)-MIN(E46:H46)+(SUM(I46:M46)-MAX(I46:M46)-MIN(I46:M46)))</f>
        <v>27.5</v>
      </c>
      <c r="O46" s="53">
        <f>PRODUCT(N46/5*3*D46)</f>
        <v>49.5</v>
      </c>
      <c r="P46" s="47">
        <f t="shared" si="4"/>
        <v>249.27</v>
      </c>
    </row>
    <row r="47" spans="3:16" ht="12.75" outlineLevel="1">
      <c r="C47" s="56" t="s">
        <v>8</v>
      </c>
      <c r="D47" s="57">
        <v>12.7</v>
      </c>
      <c r="E47" s="58"/>
      <c r="F47" s="58"/>
      <c r="G47" s="58"/>
      <c r="H47" s="58"/>
      <c r="I47" s="58"/>
      <c r="J47" s="58"/>
      <c r="K47" s="59"/>
      <c r="L47" s="58"/>
      <c r="M47" s="58"/>
      <c r="N47" s="52"/>
      <c r="O47" s="60">
        <f>SUM(O42:O46)</f>
        <v>249.27</v>
      </c>
      <c r="P47" s="47">
        <f t="shared" si="4"/>
        <v>249.27</v>
      </c>
    </row>
    <row r="48" spans="1:17" s="46" customFormat="1" ht="13.5" customHeight="1">
      <c r="A48" s="40">
        <v>6</v>
      </c>
      <c r="B48" s="41" t="str">
        <f>'[1]СТАРТ+'!C62</f>
        <v>ОРЛОВА ЕЛЕНА</v>
      </c>
      <c r="C48" s="42"/>
      <c r="D48" s="42"/>
      <c r="E48" s="41"/>
      <c r="F48" s="41"/>
      <c r="G48" s="41">
        <f>'[1]СТАРТ+'!F62</f>
        <v>1997</v>
      </c>
      <c r="H48" s="41" t="str">
        <f>'[1]СТАРТ+'!G62</f>
        <v>МС</v>
      </c>
      <c r="I48" s="41" t="str">
        <f>'[1]СТАРТ+'!H62</f>
        <v>МОСКВА-1, МГФСО</v>
      </c>
      <c r="J48" s="41"/>
      <c r="K48" s="43"/>
      <c r="L48" s="41"/>
      <c r="M48" s="41"/>
      <c r="N48" s="41"/>
      <c r="O48" s="42"/>
      <c r="P48" s="44">
        <f>SUM(O55)</f>
        <v>248.94000000000005</v>
      </c>
      <c r="Q48" s="45" t="str">
        <f>'[1]СТАРТ+'!M62</f>
        <v>СТАЦЕНКО В.В.</v>
      </c>
    </row>
    <row r="49" spans="1:17" s="46" customFormat="1" ht="12.75">
      <c r="A49" s="40"/>
      <c r="B49" s="41" t="str">
        <f>'[1]СТАРТ+'!C63</f>
        <v>ЧЕРНЫШОВА ОЛЬГА</v>
      </c>
      <c r="C49" s="42"/>
      <c r="D49" s="42"/>
      <c r="E49" s="41"/>
      <c r="F49" s="41"/>
      <c r="G49" s="41">
        <f>'[1]СТАРТ+'!F63</f>
        <v>1996</v>
      </c>
      <c r="H49" s="41" t="str">
        <f>'[1]СТАРТ+'!G63</f>
        <v>МС</v>
      </c>
      <c r="I49" s="41" t="str">
        <f>'[1]СТАРТ+'!H63</f>
        <v>МОСКВА-2,ЮНОСТЬ МОСКВЫ</v>
      </c>
      <c r="J49" s="41"/>
      <c r="K49" s="43"/>
      <c r="L49" s="41"/>
      <c r="M49" s="41"/>
      <c r="N49" s="41"/>
      <c r="O49" s="42"/>
      <c r="P49" s="47">
        <f aca="true" t="shared" si="5" ref="P49:P55">P48</f>
        <v>248.94000000000005</v>
      </c>
      <c r="Q49" s="45" t="str">
        <f>'[1]СТАРТ+'!M63</f>
        <v>КАШТАНОВ А.Е.</v>
      </c>
    </row>
    <row r="50" spans="2:16" ht="12.75" outlineLevel="1">
      <c r="B50" s="49"/>
      <c r="C50" s="40" t="str">
        <f>'[1]СТАРТ+'!C64</f>
        <v>201В</v>
      </c>
      <c r="D50" s="50">
        <v>2</v>
      </c>
      <c r="E50" s="51">
        <v>7</v>
      </c>
      <c r="F50" s="51">
        <v>7</v>
      </c>
      <c r="G50" s="51">
        <v>7</v>
      </c>
      <c r="H50" s="51">
        <v>6.5</v>
      </c>
      <c r="I50" s="51">
        <v>8</v>
      </c>
      <c r="J50" s="51">
        <v>9</v>
      </c>
      <c r="K50" s="51">
        <v>7.5</v>
      </c>
      <c r="L50" s="51">
        <v>8</v>
      </c>
      <c r="M50" s="51">
        <v>7.5</v>
      </c>
      <c r="N50" s="52">
        <f>(SUM(E50:H50)-MAX(E50:H50)-MIN(E50:H50)+(SUM(I50:M50)-MAX(I50:M50)-MIN(I50:M50)))</f>
        <v>37.5</v>
      </c>
      <c r="O50" s="53">
        <f>PRODUCT(N50/5*3*D50)</f>
        <v>45</v>
      </c>
      <c r="P50" s="47">
        <f t="shared" si="5"/>
        <v>248.94000000000005</v>
      </c>
    </row>
    <row r="51" spans="2:16" ht="12.75" outlineLevel="1">
      <c r="B51" s="49"/>
      <c r="C51" s="40" t="str">
        <f>'[1]СТАРТ+'!E64</f>
        <v>301В</v>
      </c>
      <c r="D51" s="50">
        <v>2</v>
      </c>
      <c r="E51" s="51">
        <v>6.5</v>
      </c>
      <c r="F51" s="51">
        <v>6.5</v>
      </c>
      <c r="G51" s="51">
        <v>7</v>
      </c>
      <c r="H51" s="51">
        <v>5.5</v>
      </c>
      <c r="I51" s="51">
        <v>7</v>
      </c>
      <c r="J51" s="51">
        <v>7</v>
      </c>
      <c r="K51" s="51">
        <v>7.5</v>
      </c>
      <c r="L51" s="51">
        <v>7</v>
      </c>
      <c r="M51" s="51">
        <v>7.5</v>
      </c>
      <c r="N51" s="52">
        <f>(SUM(E51:H51)-MAX(E51:H51)-MIN(E51:H51)+(SUM(I51:M51)-MAX(I51:M51)-MIN(I51:M51)))</f>
        <v>34.5</v>
      </c>
      <c r="O51" s="53">
        <f>PRODUCT(N51/5*3*D51)</f>
        <v>41.400000000000006</v>
      </c>
      <c r="P51" s="47">
        <f t="shared" si="5"/>
        <v>248.94000000000005</v>
      </c>
    </row>
    <row r="52" spans="2:16" ht="12.75" outlineLevel="1">
      <c r="B52" s="49"/>
      <c r="C52" s="40" t="str">
        <f>'[1]СТАРТ+'!G64</f>
        <v>405С</v>
      </c>
      <c r="D52" s="50">
        <v>2.7</v>
      </c>
      <c r="E52" s="51">
        <v>6.5</v>
      </c>
      <c r="F52" s="51">
        <v>7</v>
      </c>
      <c r="G52" s="51">
        <v>6.5</v>
      </c>
      <c r="H52" s="51">
        <v>7</v>
      </c>
      <c r="I52" s="51">
        <v>7</v>
      </c>
      <c r="J52" s="51">
        <v>6.5</v>
      </c>
      <c r="K52" s="51">
        <v>7</v>
      </c>
      <c r="L52" s="51">
        <v>7.5</v>
      </c>
      <c r="M52" s="51">
        <v>7.5</v>
      </c>
      <c r="N52" s="52">
        <f>(SUM(E52:H52)-MAX(E52:H52)-MIN(E52:H52)+(SUM(I52:M52)-MAX(I52:M52)-MIN(I52:M52)))</f>
        <v>35</v>
      </c>
      <c r="O52" s="53">
        <f>PRODUCT(N52/5*3*D52)</f>
        <v>56.7</v>
      </c>
      <c r="P52" s="47">
        <f t="shared" si="5"/>
        <v>248.94000000000005</v>
      </c>
    </row>
    <row r="53" spans="2:16" ht="12.75" outlineLevel="1">
      <c r="B53" s="49"/>
      <c r="C53" s="40" t="str">
        <f>'[1]СТАРТ+'!I64</f>
        <v>105В</v>
      </c>
      <c r="D53" s="50">
        <v>2.4</v>
      </c>
      <c r="E53" s="51">
        <v>7</v>
      </c>
      <c r="F53" s="51">
        <v>6.5</v>
      </c>
      <c r="G53" s="51">
        <v>6</v>
      </c>
      <c r="H53" s="51">
        <v>6</v>
      </c>
      <c r="I53" s="51">
        <v>7</v>
      </c>
      <c r="J53" s="51">
        <v>7</v>
      </c>
      <c r="K53" s="51">
        <v>7</v>
      </c>
      <c r="L53" s="51">
        <v>7</v>
      </c>
      <c r="M53" s="51">
        <v>7</v>
      </c>
      <c r="N53" s="52">
        <f>(SUM(E53:H53)-MAX(E53:H53)-MIN(E53:H53)+(SUM(I53:M53)-MAX(I53:M53)-MIN(I53:M53)))</f>
        <v>33.5</v>
      </c>
      <c r="O53" s="53">
        <f>PRODUCT(N53/5*3*D53)</f>
        <v>48.24</v>
      </c>
      <c r="P53" s="47">
        <f t="shared" si="5"/>
        <v>248.94000000000005</v>
      </c>
    </row>
    <row r="54" spans="2:16" ht="12.75" outlineLevel="1">
      <c r="B54" s="55"/>
      <c r="C54" s="40" t="str">
        <f>'[1]СТАРТ+'!K64</f>
        <v>205В</v>
      </c>
      <c r="D54" s="50">
        <v>3</v>
      </c>
      <c r="E54" s="51">
        <v>4.5</v>
      </c>
      <c r="F54" s="51">
        <v>5.5</v>
      </c>
      <c r="G54" s="51">
        <v>5.5</v>
      </c>
      <c r="H54" s="51">
        <v>5.5</v>
      </c>
      <c r="I54" s="51">
        <v>7</v>
      </c>
      <c r="J54" s="51">
        <v>7.5</v>
      </c>
      <c r="K54" s="51">
        <v>7</v>
      </c>
      <c r="L54" s="51">
        <v>7</v>
      </c>
      <c r="M54" s="51">
        <v>6.5</v>
      </c>
      <c r="N54" s="52">
        <f>(SUM(E54:H54)-MAX(E54:H54)-MIN(E54:H54)+(SUM(I54:M54)-MAX(I54:M54)-MIN(I54:M54)))</f>
        <v>32</v>
      </c>
      <c r="O54" s="53">
        <f>PRODUCT(N54/5*3*D54)</f>
        <v>57.60000000000001</v>
      </c>
      <c r="P54" s="47">
        <f t="shared" si="5"/>
        <v>248.94000000000005</v>
      </c>
    </row>
    <row r="55" spans="3:16" ht="12.75" outlineLevel="1">
      <c r="C55" s="56" t="s">
        <v>8</v>
      </c>
      <c r="D55" s="57">
        <v>12.1</v>
      </c>
      <c r="E55" s="58"/>
      <c r="F55" s="58"/>
      <c r="G55" s="58"/>
      <c r="H55" s="58"/>
      <c r="I55" s="58"/>
      <c r="J55" s="58"/>
      <c r="K55" s="59"/>
      <c r="L55" s="58"/>
      <c r="M55" s="58"/>
      <c r="N55" s="52"/>
      <c r="O55" s="60">
        <f>SUM(O50:O54)</f>
        <v>248.94000000000005</v>
      </c>
      <c r="P55" s="47">
        <f t="shared" si="5"/>
        <v>248.94000000000005</v>
      </c>
    </row>
    <row r="56" spans="1:17" s="46" customFormat="1" ht="13.5" customHeight="1">
      <c r="A56" s="40">
        <v>7</v>
      </c>
      <c r="B56" s="41" t="str">
        <f>'[1]СТАРТ+'!C6</f>
        <v>БАЛЬЧУНАЙТЕ ИНГА</v>
      </c>
      <c r="C56" s="42"/>
      <c r="D56" s="42"/>
      <c r="E56" s="41"/>
      <c r="F56" s="41"/>
      <c r="G56" s="41">
        <f>'[1]СТАРТ+'!F6</f>
        <v>1998</v>
      </c>
      <c r="H56" s="41" t="str">
        <f>'[1]СТАРТ+'!G6</f>
        <v>МС</v>
      </c>
      <c r="I56" s="41" t="str">
        <f>'[1]СТАРТ+'!H6</f>
        <v>ВОРОНЕЖ,СДЮШОР ИМ.Д.САУТИНА</v>
      </c>
      <c r="J56" s="41"/>
      <c r="K56" s="43"/>
      <c r="L56" s="41"/>
      <c r="M56" s="41"/>
      <c r="N56" s="41"/>
      <c r="O56" s="42"/>
      <c r="P56" s="44">
        <f>SUM(O63)</f>
        <v>233.27999999999997</v>
      </c>
      <c r="Q56" s="45" t="str">
        <f>'[1]СТАРТ+'!M6</f>
        <v>ДРОЖЖИНЫ Е.Г.Н.В.</v>
      </c>
    </row>
    <row r="57" spans="1:17" s="46" customFormat="1" ht="12.75">
      <c r="A57" s="40"/>
      <c r="B57" s="41" t="str">
        <f>'[1]СТАРТ+'!C7</f>
        <v>ШИРИНОВА ВИКТОРИЯ</v>
      </c>
      <c r="C57" s="42"/>
      <c r="D57" s="42"/>
      <c r="E57" s="41"/>
      <c r="F57" s="41"/>
      <c r="G57" s="41">
        <f>'[1]СТАРТ+'!F7</f>
        <v>2000</v>
      </c>
      <c r="H57" s="41" t="str">
        <f>'[1]СТАРТ+'!G7</f>
        <v>МС</v>
      </c>
      <c r="I57" s="41" t="str">
        <f>'[1]СТАРТ+'!H7</f>
        <v>ВОРОНЕЖ,СДЮШОР ИМ.Д.САУТИНА</v>
      </c>
      <c r="J57" s="41"/>
      <c r="K57" s="43"/>
      <c r="L57" s="41"/>
      <c r="M57" s="41"/>
      <c r="N57" s="41"/>
      <c r="O57" s="42"/>
      <c r="P57" s="47">
        <f aca="true" t="shared" si="6" ref="P57:P63">P56</f>
        <v>233.27999999999997</v>
      </c>
      <c r="Q57" s="45" t="str">
        <f>'[1]СТАРТ+'!M7</f>
        <v>ДРОЖЖИНЫ Е.Г.Н.В.</v>
      </c>
    </row>
    <row r="58" spans="2:16" ht="12.75" outlineLevel="1">
      <c r="B58" s="49"/>
      <c r="C58" s="40" t="str">
        <f>'[1]СТАРТ+'!C8</f>
        <v>103В</v>
      </c>
      <c r="D58" s="50">
        <v>2</v>
      </c>
      <c r="E58" s="51">
        <v>7</v>
      </c>
      <c r="F58" s="51">
        <v>7</v>
      </c>
      <c r="G58" s="51">
        <v>6</v>
      </c>
      <c r="H58" s="51">
        <v>6</v>
      </c>
      <c r="I58" s="51">
        <v>7.5</v>
      </c>
      <c r="J58" s="51">
        <v>7.5</v>
      </c>
      <c r="K58" s="51">
        <v>7.5</v>
      </c>
      <c r="L58" s="51">
        <v>7.5</v>
      </c>
      <c r="M58" s="51">
        <v>7.5</v>
      </c>
      <c r="N58" s="52">
        <f>(SUM(E58:H58)-MAX(E58:H58)-MIN(E58:H58)+(SUM(I58:M58)-MAX(I58:M58)-MIN(I58:M58)))</f>
        <v>35.5</v>
      </c>
      <c r="O58" s="53">
        <f>PRODUCT(N58/5*3*D58)</f>
        <v>42.599999999999994</v>
      </c>
      <c r="P58" s="47">
        <f t="shared" si="6"/>
        <v>233.27999999999997</v>
      </c>
    </row>
    <row r="59" spans="2:16" ht="12.75" outlineLevel="1">
      <c r="B59" s="49"/>
      <c r="C59" s="40" t="str">
        <f>'[1]СТАРТ+'!E8</f>
        <v>5132Д</v>
      </c>
      <c r="D59" s="50">
        <v>2</v>
      </c>
      <c r="E59" s="51">
        <v>6.5</v>
      </c>
      <c r="F59" s="51">
        <v>6.5</v>
      </c>
      <c r="G59" s="51">
        <v>6.5</v>
      </c>
      <c r="H59" s="51">
        <v>6</v>
      </c>
      <c r="I59" s="51">
        <v>7.5</v>
      </c>
      <c r="J59" s="51">
        <v>7</v>
      </c>
      <c r="K59" s="51">
        <v>7</v>
      </c>
      <c r="L59" s="51">
        <v>7</v>
      </c>
      <c r="M59" s="51">
        <v>7.5</v>
      </c>
      <c r="N59" s="52">
        <f>(SUM(E59:H59)-MAX(E59:H59)-MIN(E59:H59)+(SUM(I59:M59)-MAX(I59:M59)-MIN(I59:M59)))</f>
        <v>34.5</v>
      </c>
      <c r="O59" s="53">
        <f>PRODUCT(N59/5*3*D59)</f>
        <v>41.400000000000006</v>
      </c>
      <c r="P59" s="47">
        <f t="shared" si="6"/>
        <v>233.27999999999997</v>
      </c>
    </row>
    <row r="60" spans="2:16" ht="12.75" outlineLevel="1">
      <c r="B60" s="49"/>
      <c r="C60" s="40" t="str">
        <f>'[1]СТАРТ+'!G8</f>
        <v>405С</v>
      </c>
      <c r="D60" s="50">
        <v>2.7</v>
      </c>
      <c r="E60" s="51">
        <v>6.5</v>
      </c>
      <c r="F60" s="51">
        <v>6</v>
      </c>
      <c r="G60" s="51">
        <v>6</v>
      </c>
      <c r="H60" s="51">
        <v>6</v>
      </c>
      <c r="I60" s="51">
        <v>6.5</v>
      </c>
      <c r="J60" s="51">
        <v>6</v>
      </c>
      <c r="K60" s="51">
        <v>6</v>
      </c>
      <c r="L60" s="51">
        <v>5.5</v>
      </c>
      <c r="M60" s="51">
        <v>6</v>
      </c>
      <c r="N60" s="52">
        <f>(SUM(E60:H60)-MAX(E60:H60)-MIN(E60:H60)+(SUM(I60:M60)-MAX(I60:M60)-MIN(I60:M60)))</f>
        <v>30</v>
      </c>
      <c r="O60" s="53">
        <f>PRODUCT(N60/5*3*D60)</f>
        <v>48.6</v>
      </c>
      <c r="P60" s="47">
        <f t="shared" si="6"/>
        <v>233.27999999999997</v>
      </c>
    </row>
    <row r="61" spans="2:16" ht="12.75" outlineLevel="1">
      <c r="B61" s="49"/>
      <c r="C61" s="40" t="str">
        <f>'[1]СТАРТ+'!I8</f>
        <v>105В</v>
      </c>
      <c r="D61" s="50">
        <v>2.4</v>
      </c>
      <c r="E61" s="51">
        <v>6.5</v>
      </c>
      <c r="F61" s="51">
        <v>6.5</v>
      </c>
      <c r="G61" s="51">
        <v>6.5</v>
      </c>
      <c r="H61" s="51">
        <v>6.5</v>
      </c>
      <c r="I61" s="51">
        <v>8</v>
      </c>
      <c r="J61" s="51">
        <v>7.5</v>
      </c>
      <c r="K61" s="51">
        <v>7.5</v>
      </c>
      <c r="L61" s="51">
        <v>7.5</v>
      </c>
      <c r="M61" s="51">
        <v>7</v>
      </c>
      <c r="N61" s="52">
        <f>(SUM(E61:H61)-MAX(E61:H61)-MIN(E61:H61)+(SUM(I61:M61)-MAX(I61:M61)-MIN(I61:M61)))</f>
        <v>35.5</v>
      </c>
      <c r="O61" s="53">
        <f>PRODUCT(N61/5*3*D61)</f>
        <v>51.11999999999999</v>
      </c>
      <c r="P61" s="47">
        <f t="shared" si="6"/>
        <v>233.27999999999997</v>
      </c>
    </row>
    <row r="62" spans="2:16" ht="12.75" outlineLevel="1">
      <c r="B62" s="55"/>
      <c r="C62" s="40" t="str">
        <f>'[1]СТАРТ+'!K8</f>
        <v>205С</v>
      </c>
      <c r="D62" s="50">
        <v>2.8</v>
      </c>
      <c r="E62" s="51">
        <v>5</v>
      </c>
      <c r="F62" s="51">
        <v>4.5</v>
      </c>
      <c r="G62" s="51">
        <v>6</v>
      </c>
      <c r="H62" s="51">
        <v>4.5</v>
      </c>
      <c r="I62" s="51">
        <v>6.5</v>
      </c>
      <c r="J62" s="51">
        <v>7</v>
      </c>
      <c r="K62" s="51">
        <v>7</v>
      </c>
      <c r="L62" s="51">
        <v>6.5</v>
      </c>
      <c r="M62" s="51">
        <v>6.5</v>
      </c>
      <c r="N62" s="52">
        <f>(SUM(E62:H62)-MAX(E62:H62)-MIN(E62:H62)+(SUM(I62:M62)-MAX(I62:M62)-MIN(I62:M62)))</f>
        <v>29.5</v>
      </c>
      <c r="O62" s="53">
        <f>PRODUCT(N62/5*3*D62)</f>
        <v>49.56</v>
      </c>
      <c r="P62" s="47">
        <f t="shared" si="6"/>
        <v>233.27999999999997</v>
      </c>
    </row>
    <row r="63" spans="3:16" ht="12.75" outlineLevel="1">
      <c r="C63" s="56" t="s">
        <v>8</v>
      </c>
      <c r="D63" s="57">
        <v>11.9</v>
      </c>
      <c r="E63" s="58"/>
      <c r="F63" s="58"/>
      <c r="G63" s="58"/>
      <c r="H63" s="58"/>
      <c r="I63" s="58"/>
      <c r="J63" s="58"/>
      <c r="K63" s="59"/>
      <c r="L63" s="58"/>
      <c r="M63" s="58"/>
      <c r="N63" s="52"/>
      <c r="O63" s="60">
        <f>SUM(O58:O62)</f>
        <v>233.27999999999997</v>
      </c>
      <c r="P63" s="47">
        <f t="shared" si="6"/>
        <v>233.27999999999997</v>
      </c>
    </row>
    <row r="64" spans="1:17" s="46" customFormat="1" ht="13.5" customHeight="1">
      <c r="A64" s="40">
        <v>8</v>
      </c>
      <c r="B64" s="41" t="str">
        <f>'[1]СТАРТ+'!C94</f>
        <v>КУКУШКИНА ЕЛИЗАВЕТА</v>
      </c>
      <c r="C64" s="42"/>
      <c r="D64" s="42"/>
      <c r="E64" s="41"/>
      <c r="F64" s="41"/>
      <c r="G64" s="41">
        <f>'[1]СТАРТ+'!F94</f>
        <v>1998</v>
      </c>
      <c r="H64" s="41" t="str">
        <f>'[1]СТАРТ+'!G94</f>
        <v>МС</v>
      </c>
      <c r="I64" s="41" t="str">
        <f>'[1]СТАРТ+'!H94</f>
        <v>СПБ-1,НЕВСКАЯ ВОЛНА</v>
      </c>
      <c r="J64" s="41"/>
      <c r="K64" s="43"/>
      <c r="L64" s="41"/>
      <c r="M64" s="41"/>
      <c r="N64" s="41"/>
      <c r="O64" s="42"/>
      <c r="P64" s="44">
        <f>SUM(O71)</f>
        <v>231.24</v>
      </c>
      <c r="Q64" s="45" t="str">
        <f>'[1]СТАРТ+'!M94</f>
        <v>ДАНЮКОВЫ С.О.,Р.В.</v>
      </c>
    </row>
    <row r="65" spans="1:17" s="46" customFormat="1" ht="12.75">
      <c r="A65" s="40"/>
      <c r="B65" s="41" t="str">
        <f>'[1]СТАРТ+'!C95</f>
        <v>КОРАБЛЁВА АНАСТАСИЯ</v>
      </c>
      <c r="C65" s="42"/>
      <c r="D65" s="42"/>
      <c r="E65" s="41"/>
      <c r="F65" s="41"/>
      <c r="G65" s="41">
        <f>'[1]СТАРТ+'!F95</f>
        <v>1998</v>
      </c>
      <c r="H65" s="41" t="str">
        <f>'[1]СТАРТ+'!G95</f>
        <v>МС</v>
      </c>
      <c r="I65" s="41" t="str">
        <f>'[1]СТАРТ+'!H95</f>
        <v>СПБ-1,НЕВСКАЯ ВОЛНА</v>
      </c>
      <c r="J65" s="41"/>
      <c r="K65" s="43"/>
      <c r="L65" s="41"/>
      <c r="M65" s="41"/>
      <c r="N65" s="41"/>
      <c r="O65" s="42"/>
      <c r="P65" s="47">
        <f aca="true" t="shared" si="7" ref="P65:P71">P64</f>
        <v>231.24</v>
      </c>
      <c r="Q65" s="45" t="str">
        <f>'[1]СТАРТ+'!M95</f>
        <v>ДАНЮКОВЫ С.О.,Р.В.</v>
      </c>
    </row>
    <row r="66" spans="2:16" ht="12.75" outlineLevel="1">
      <c r="B66" s="49"/>
      <c r="C66" s="40" t="str">
        <f>'[1]СТАРТ+'!C96</f>
        <v>401В</v>
      </c>
      <c r="D66" s="50">
        <v>2</v>
      </c>
      <c r="E66" s="51">
        <v>7</v>
      </c>
      <c r="F66" s="51">
        <v>6.5</v>
      </c>
      <c r="G66" s="51">
        <v>7</v>
      </c>
      <c r="H66" s="51">
        <v>6.5</v>
      </c>
      <c r="I66" s="51">
        <v>7.5</v>
      </c>
      <c r="J66" s="51">
        <v>7</v>
      </c>
      <c r="K66" s="51">
        <v>8</v>
      </c>
      <c r="L66" s="51">
        <v>7.5</v>
      </c>
      <c r="M66" s="51">
        <v>8</v>
      </c>
      <c r="N66" s="52">
        <f>(SUM(E66:H66)-MAX(E66:H66)-MIN(E66:H66)+(SUM(I66:M66)-MAX(I66:M66)-MIN(I66:M66)))</f>
        <v>36.5</v>
      </c>
      <c r="O66" s="53">
        <f>PRODUCT(N66/5*3*D66)</f>
        <v>43.8</v>
      </c>
      <c r="P66" s="47">
        <f t="shared" si="7"/>
        <v>231.24</v>
      </c>
    </row>
    <row r="67" spans="2:16" ht="12.75" outlineLevel="1">
      <c r="B67" s="49"/>
      <c r="C67" s="40" t="str">
        <f>'[1]СТАРТ+'!E96</f>
        <v>201В</v>
      </c>
      <c r="D67" s="50">
        <v>2</v>
      </c>
      <c r="E67" s="51">
        <v>6</v>
      </c>
      <c r="F67" s="51">
        <v>6</v>
      </c>
      <c r="G67" s="51">
        <v>7</v>
      </c>
      <c r="H67" s="51">
        <v>6</v>
      </c>
      <c r="I67" s="51">
        <v>7.5</v>
      </c>
      <c r="J67" s="51">
        <v>7.5</v>
      </c>
      <c r="K67" s="51">
        <v>7.5</v>
      </c>
      <c r="L67" s="51">
        <v>7.5</v>
      </c>
      <c r="M67" s="51">
        <v>7.5</v>
      </c>
      <c r="N67" s="52">
        <f>(SUM(E67:H67)-MAX(E67:H67)-MIN(E67:H67)+(SUM(I67:M67)-MAX(I67:M67)-MIN(I67:M67)))</f>
        <v>34.5</v>
      </c>
      <c r="O67" s="53">
        <f>PRODUCT(N67/5*3*D67)</f>
        <v>41.400000000000006</v>
      </c>
      <c r="P67" s="47">
        <f t="shared" si="7"/>
        <v>231.24</v>
      </c>
    </row>
    <row r="68" spans="2:16" ht="12.75" outlineLevel="1">
      <c r="B68" s="49"/>
      <c r="C68" s="40" t="str">
        <f>'[1]СТАРТ+'!G96</f>
        <v>205С</v>
      </c>
      <c r="D68" s="50">
        <v>2.8</v>
      </c>
      <c r="E68" s="51">
        <v>5.5</v>
      </c>
      <c r="F68" s="51">
        <v>5.5</v>
      </c>
      <c r="G68" s="51">
        <v>5</v>
      </c>
      <c r="H68" s="51">
        <v>4.5</v>
      </c>
      <c r="I68" s="51">
        <v>7</v>
      </c>
      <c r="J68" s="51">
        <v>8</v>
      </c>
      <c r="K68" s="51">
        <v>7</v>
      </c>
      <c r="L68" s="51">
        <v>6.5</v>
      </c>
      <c r="M68" s="51">
        <v>6.5</v>
      </c>
      <c r="N68" s="52">
        <f>(SUM(E68:H68)-MAX(E68:H68)-MIN(E68:H68)+(SUM(I68:M68)-MAX(I68:M68)-MIN(I68:M68)))</f>
        <v>31</v>
      </c>
      <c r="O68" s="53">
        <f>PRODUCT(N68/5*3*D68)</f>
        <v>52.08</v>
      </c>
      <c r="P68" s="47">
        <f t="shared" si="7"/>
        <v>231.24</v>
      </c>
    </row>
    <row r="69" spans="2:16" ht="12.75" outlineLevel="1">
      <c r="B69" s="49"/>
      <c r="C69" s="40" t="str">
        <f>'[1]СТАРТ+'!I96</f>
        <v>305С</v>
      </c>
      <c r="D69" s="50">
        <v>2.8</v>
      </c>
      <c r="E69" s="51">
        <v>5</v>
      </c>
      <c r="F69" s="51">
        <v>5</v>
      </c>
      <c r="G69" s="51">
        <v>4.5</v>
      </c>
      <c r="H69" s="51">
        <v>3.5</v>
      </c>
      <c r="I69" s="51">
        <v>5.5</v>
      </c>
      <c r="J69" s="51">
        <v>5</v>
      </c>
      <c r="K69" s="51">
        <v>6</v>
      </c>
      <c r="L69" s="51">
        <v>5.5</v>
      </c>
      <c r="M69" s="51">
        <v>5</v>
      </c>
      <c r="N69" s="52">
        <f>(SUM(E69:H69)-MAX(E69:H69)-MIN(E69:H69)+(SUM(I69:M69)-MAX(I69:M69)-MIN(I69:M69)))</f>
        <v>25.5</v>
      </c>
      <c r="O69" s="53">
        <f>PRODUCT(N69/5*3*D69)</f>
        <v>42.839999999999996</v>
      </c>
      <c r="P69" s="47">
        <f t="shared" si="7"/>
        <v>231.24</v>
      </c>
    </row>
    <row r="70" spans="2:16" ht="12.75" outlineLevel="1">
      <c r="B70" s="55"/>
      <c r="C70" s="40" t="str">
        <f>'[1]СТАРТ+'!K96</f>
        <v>5233Д</v>
      </c>
      <c r="D70" s="50">
        <v>2.4</v>
      </c>
      <c r="E70" s="51">
        <v>6</v>
      </c>
      <c r="F70" s="51">
        <v>6.5</v>
      </c>
      <c r="G70" s="51">
        <v>7</v>
      </c>
      <c r="H70" s="51">
        <v>6.5</v>
      </c>
      <c r="I70" s="51">
        <v>8</v>
      </c>
      <c r="J70" s="51">
        <v>7.5</v>
      </c>
      <c r="K70" s="51">
        <v>7.5</v>
      </c>
      <c r="L70" s="51">
        <v>7.5</v>
      </c>
      <c r="M70" s="51">
        <v>7.5</v>
      </c>
      <c r="N70" s="52">
        <f>(SUM(E70:H70)-MAX(E70:H70)-MIN(E70:H70)+(SUM(I70:M70)-MAX(I70:M70)-MIN(I70:M70)))</f>
        <v>35.5</v>
      </c>
      <c r="O70" s="53">
        <f>PRODUCT(N70/5*3*D70)</f>
        <v>51.11999999999999</v>
      </c>
      <c r="P70" s="47">
        <f t="shared" si="7"/>
        <v>231.24</v>
      </c>
    </row>
    <row r="71" spans="3:16" ht="12.75" outlineLevel="1">
      <c r="C71" s="56" t="s">
        <v>8</v>
      </c>
      <c r="D71" s="57">
        <v>12</v>
      </c>
      <c r="E71" s="58"/>
      <c r="F71" s="58"/>
      <c r="G71" s="58"/>
      <c r="H71" s="58"/>
      <c r="I71" s="58"/>
      <c r="J71" s="58"/>
      <c r="K71" s="59"/>
      <c r="L71" s="58"/>
      <c r="M71" s="58"/>
      <c r="N71" s="52"/>
      <c r="O71" s="60">
        <f>SUM(O66:O70)</f>
        <v>231.24</v>
      </c>
      <c r="P71" s="47">
        <f t="shared" si="7"/>
        <v>231.24</v>
      </c>
    </row>
    <row r="72" spans="1:17" s="46" customFormat="1" ht="13.5" customHeight="1">
      <c r="A72" s="40">
        <v>9</v>
      </c>
      <c r="B72" s="41" t="str">
        <f>'[1]СТАРТ+'!C70</f>
        <v>КОЗЛОВА АНАСТАСИЯ</v>
      </c>
      <c r="C72" s="42"/>
      <c r="D72" s="42"/>
      <c r="E72" s="41"/>
      <c r="F72" s="41"/>
      <c r="G72" s="41">
        <f>'[1]СТАРТ+'!F70</f>
        <v>1997</v>
      </c>
      <c r="H72" s="41" t="str">
        <f>'[1]СТАРТ+'!G70</f>
        <v>МС</v>
      </c>
      <c r="I72" s="41" t="str">
        <f>'[1]СТАРТ+'!H70</f>
        <v>МО,РУЗА УОР</v>
      </c>
      <c r="J72" s="41"/>
      <c r="K72" s="43"/>
      <c r="L72" s="41"/>
      <c r="M72" s="41"/>
      <c r="N72" s="41"/>
      <c r="O72" s="42"/>
      <c r="P72" s="44">
        <f>SUM(O79)</f>
        <v>228.89999999999998</v>
      </c>
      <c r="Q72" s="45" t="str">
        <f>'[1]СТАРТ+'!M70</f>
        <v>КОСЫРЕВ А.В. ТОЛМАЧЕВА И.В.</v>
      </c>
    </row>
    <row r="73" spans="1:17" s="46" customFormat="1" ht="12.75">
      <c r="A73" s="40"/>
      <c r="B73" s="41" t="str">
        <f>'[1]СТАРТ+'!C71</f>
        <v>ДУБРОВИНА АЛЁНА</v>
      </c>
      <c r="C73" s="42"/>
      <c r="D73" s="42"/>
      <c r="E73" s="41"/>
      <c r="F73" s="41"/>
      <c r="G73" s="41">
        <f>'[1]СТАРТ+'!F71</f>
        <v>1999</v>
      </c>
      <c r="H73" s="41" t="str">
        <f>'[1]СТАРТ+'!G71</f>
        <v>МС</v>
      </c>
      <c r="I73" s="41" t="str">
        <f>'[1]СТАРТ+'!H71</f>
        <v>МО,РУЗА УОР</v>
      </c>
      <c r="J73" s="41"/>
      <c r="K73" s="43"/>
      <c r="L73" s="41"/>
      <c r="M73" s="41"/>
      <c r="N73" s="41"/>
      <c r="O73" s="42"/>
      <c r="P73" s="47">
        <f aca="true" t="shared" si="8" ref="P73:P79">P72</f>
        <v>228.89999999999998</v>
      </c>
      <c r="Q73" s="45" t="str">
        <f>'[1]СТАРТ+'!M71</f>
        <v>КОСЫРЕВ А.В. ТОЛМАЧЕВА И.В.</v>
      </c>
    </row>
    <row r="74" spans="2:16" ht="12.75" outlineLevel="1">
      <c r="B74" s="49"/>
      <c r="C74" s="40" t="str">
        <f>'[1]СТАРТ+'!C72</f>
        <v>401В</v>
      </c>
      <c r="D74" s="50">
        <v>2</v>
      </c>
      <c r="E74" s="51">
        <v>7</v>
      </c>
      <c r="F74" s="51">
        <v>6.5</v>
      </c>
      <c r="G74" s="51">
        <v>7</v>
      </c>
      <c r="H74" s="51">
        <v>7</v>
      </c>
      <c r="I74" s="51">
        <v>7.5</v>
      </c>
      <c r="J74" s="51">
        <v>8</v>
      </c>
      <c r="K74" s="51">
        <v>7.5</v>
      </c>
      <c r="L74" s="51">
        <v>8</v>
      </c>
      <c r="M74" s="51">
        <v>8</v>
      </c>
      <c r="N74" s="52">
        <f>(SUM(E74:H74)-MAX(E74:H74)-MIN(E74:H74)+(SUM(I74:M74)-MAX(I74:M74)-MIN(I74:M74)))</f>
        <v>37.5</v>
      </c>
      <c r="O74" s="53">
        <f>PRODUCT(N74/5*3*D74)</f>
        <v>45</v>
      </c>
      <c r="P74" s="47">
        <f t="shared" si="8"/>
        <v>228.89999999999998</v>
      </c>
    </row>
    <row r="75" spans="2:16" ht="12.75" outlineLevel="1">
      <c r="B75" s="49"/>
      <c r="C75" s="40" t="str">
        <f>'[1]СТАРТ+'!E72</f>
        <v>201В</v>
      </c>
      <c r="D75" s="50">
        <v>2</v>
      </c>
      <c r="E75" s="51">
        <v>7</v>
      </c>
      <c r="F75" s="51">
        <v>7</v>
      </c>
      <c r="G75" s="51">
        <v>7</v>
      </c>
      <c r="H75" s="51">
        <v>7</v>
      </c>
      <c r="I75" s="51">
        <v>7.5</v>
      </c>
      <c r="J75" s="51">
        <v>8</v>
      </c>
      <c r="K75" s="51">
        <v>8</v>
      </c>
      <c r="L75" s="51">
        <v>8</v>
      </c>
      <c r="M75" s="51">
        <v>8.5</v>
      </c>
      <c r="N75" s="52">
        <f>(SUM(E75:H75)-MAX(E75:H75)-MIN(E75:H75)+(SUM(I75:M75)-MAX(I75:M75)-MIN(I75:M75)))</f>
        <v>38</v>
      </c>
      <c r="O75" s="53">
        <f>PRODUCT(N75/5*3*D75)</f>
        <v>45.599999999999994</v>
      </c>
      <c r="P75" s="47">
        <f t="shared" si="8"/>
        <v>228.89999999999998</v>
      </c>
    </row>
    <row r="76" spans="2:16" ht="12.75" outlineLevel="1">
      <c r="B76" s="49"/>
      <c r="C76" s="40" t="str">
        <f>'[1]СТАРТ+'!G72</f>
        <v>105В</v>
      </c>
      <c r="D76" s="50">
        <v>2.4</v>
      </c>
      <c r="E76" s="51">
        <v>6</v>
      </c>
      <c r="F76" s="51">
        <v>6</v>
      </c>
      <c r="G76" s="51">
        <v>6.5</v>
      </c>
      <c r="H76" s="51">
        <v>6.5</v>
      </c>
      <c r="I76" s="51">
        <v>7.5</v>
      </c>
      <c r="J76" s="51">
        <v>7.5</v>
      </c>
      <c r="K76" s="51">
        <v>7.5</v>
      </c>
      <c r="L76" s="51">
        <v>7.5</v>
      </c>
      <c r="M76" s="51">
        <v>7.5</v>
      </c>
      <c r="N76" s="52">
        <f>(SUM(E76:H76)-MAX(E76:H76)-MIN(E76:H76)+(SUM(I76:M76)-MAX(I76:M76)-MIN(I76:M76)))</f>
        <v>35</v>
      </c>
      <c r="O76" s="53">
        <f>PRODUCT(N76/5*3*D76)</f>
        <v>50.4</v>
      </c>
      <c r="P76" s="47">
        <f t="shared" si="8"/>
        <v>228.89999999999998</v>
      </c>
    </row>
    <row r="77" spans="2:16" ht="12.75" outlineLevel="1">
      <c r="B77" s="49"/>
      <c r="C77" s="40" t="str">
        <f>'[1]СТАРТ+'!I72</f>
        <v>405С</v>
      </c>
      <c r="D77" s="50">
        <v>2.7</v>
      </c>
      <c r="E77" s="51">
        <v>6</v>
      </c>
      <c r="F77" s="51">
        <v>5.5</v>
      </c>
      <c r="G77" s="51">
        <v>5.5</v>
      </c>
      <c r="H77" s="51">
        <v>6.5</v>
      </c>
      <c r="I77" s="51">
        <v>7</v>
      </c>
      <c r="J77" s="51">
        <v>6.5</v>
      </c>
      <c r="K77" s="51">
        <v>7</v>
      </c>
      <c r="L77" s="51">
        <v>7.5</v>
      </c>
      <c r="M77" s="51">
        <v>7.5</v>
      </c>
      <c r="N77" s="52">
        <f>(SUM(E77:H77)-MAX(E77:H77)-MIN(E77:H77)+(SUM(I77:M77)-MAX(I77:M77)-MIN(I77:M77)))</f>
        <v>33</v>
      </c>
      <c r="O77" s="53">
        <f>PRODUCT(N77/5*3*D77)</f>
        <v>53.459999999999994</v>
      </c>
      <c r="P77" s="47">
        <f t="shared" si="8"/>
        <v>228.89999999999998</v>
      </c>
    </row>
    <row r="78" spans="2:16" ht="12.75" outlineLevel="1">
      <c r="B78" s="55"/>
      <c r="C78" s="40" t="str">
        <f>'[1]СТАРТ+'!K72</f>
        <v>305С</v>
      </c>
      <c r="D78" s="50">
        <v>2.8</v>
      </c>
      <c r="E78" s="51">
        <v>2.5</v>
      </c>
      <c r="F78" s="51">
        <v>2</v>
      </c>
      <c r="G78" s="51">
        <v>3.5</v>
      </c>
      <c r="H78" s="51">
        <v>4.5</v>
      </c>
      <c r="I78" s="51">
        <v>5</v>
      </c>
      <c r="J78" s="51">
        <v>5</v>
      </c>
      <c r="K78" s="51">
        <v>5</v>
      </c>
      <c r="L78" s="51">
        <v>4.5</v>
      </c>
      <c r="M78" s="51">
        <v>4.5</v>
      </c>
      <c r="N78" s="52">
        <f>(SUM(E78:H78)-MAX(E78:H78)-MIN(E78:H78)+(SUM(I78:M78)-MAX(I78:M78)-MIN(I78:M78)))</f>
        <v>20.5</v>
      </c>
      <c r="O78" s="53">
        <f>PRODUCT(N78/5*3*D78)</f>
        <v>34.44</v>
      </c>
      <c r="P78" s="47">
        <f t="shared" si="8"/>
        <v>228.89999999999998</v>
      </c>
    </row>
    <row r="79" spans="3:16" ht="12.75" outlineLevel="1">
      <c r="C79" s="56" t="s">
        <v>8</v>
      </c>
      <c r="D79" s="57">
        <v>11.9</v>
      </c>
      <c r="E79" s="58"/>
      <c r="F79" s="58"/>
      <c r="G79" s="58"/>
      <c r="H79" s="58"/>
      <c r="I79" s="58"/>
      <c r="J79" s="58"/>
      <c r="K79" s="59"/>
      <c r="L79" s="58"/>
      <c r="M79" s="58"/>
      <c r="N79" s="52"/>
      <c r="O79" s="60">
        <f>SUM(O74:O78)</f>
        <v>228.89999999999998</v>
      </c>
      <c r="P79" s="47">
        <f t="shared" si="8"/>
        <v>228.89999999999998</v>
      </c>
    </row>
    <row r="80" spans="1:17" s="46" customFormat="1" ht="13.5" customHeight="1">
      <c r="A80" s="40">
        <v>10</v>
      </c>
      <c r="B80" s="41" t="str">
        <f>'[1]СТАРТ+'!C14</f>
        <v>ЧЕЛГАНОВА АНАСТАСИЯ</v>
      </c>
      <c r="C80" s="42"/>
      <c r="D80" s="42"/>
      <c r="E80" s="41"/>
      <c r="F80" s="41"/>
      <c r="G80" s="41">
        <f>'[1]СТАРТ+'!F14</f>
        <v>1998</v>
      </c>
      <c r="H80" s="41" t="str">
        <f>'[1]СТАРТ+'!G14</f>
        <v>МС</v>
      </c>
      <c r="I80" s="41" t="str">
        <f>'[1]СТАРТ+'!H14</f>
        <v>ЕКАТЕРИНБУРГ,СДЮСШОР ЮНОСТЬ</v>
      </c>
      <c r="J80" s="41"/>
      <c r="K80" s="43"/>
      <c r="L80" s="41"/>
      <c r="M80" s="41"/>
      <c r="N80" s="41"/>
      <c r="O80" s="42"/>
      <c r="P80" s="44">
        <f>SUM(O87)</f>
        <v>224.01</v>
      </c>
      <c r="Q80" s="45" t="str">
        <f>'[1]СТАРТ+'!M14</f>
        <v>ЛОБАНОВА Л.И.</v>
      </c>
    </row>
    <row r="81" spans="1:17" s="46" customFormat="1" ht="12.75">
      <c r="A81" s="40"/>
      <c r="B81" s="41" t="str">
        <f>'[1]СТАРТ+'!C15</f>
        <v>СПЕРАНСКАЯ ВАЛЕНТИНА 1999</v>
      </c>
      <c r="C81" s="42"/>
      <c r="D81" s="42"/>
      <c r="E81" s="41"/>
      <c r="F81" s="41"/>
      <c r="G81" s="41">
        <f>'[1]СТАРТ+'!F15</f>
        <v>1999</v>
      </c>
      <c r="H81" s="41" t="str">
        <f>'[1]СТАРТ+'!G15</f>
        <v>МС</v>
      </c>
      <c r="I81" s="41" t="str">
        <f>'[1]СТАРТ+'!H15</f>
        <v>ЕКАТЕРИНБУРГ,СДЮСШОР ЮНОСТЬ</v>
      </c>
      <c r="J81" s="41"/>
      <c r="K81" s="43"/>
      <c r="L81" s="41"/>
      <c r="M81" s="41"/>
      <c r="N81" s="41"/>
      <c r="O81" s="42"/>
      <c r="P81" s="47">
        <f aca="true" t="shared" si="9" ref="P81:P87">P80</f>
        <v>224.01</v>
      </c>
      <c r="Q81" s="45" t="str">
        <f>'[1]СТАРТ+'!M15</f>
        <v>ЛОБАНОВА Л.И.</v>
      </c>
    </row>
    <row r="82" spans="2:16" ht="12.75" outlineLevel="1">
      <c r="B82" s="49"/>
      <c r="C82" s="40" t="str">
        <f>'[1]СТАРТ+'!C16</f>
        <v>301В</v>
      </c>
      <c r="D82" s="50">
        <v>2</v>
      </c>
      <c r="E82" s="51">
        <v>6.5</v>
      </c>
      <c r="F82" s="51">
        <v>6.5</v>
      </c>
      <c r="G82" s="51">
        <v>5.5</v>
      </c>
      <c r="H82" s="51">
        <v>5</v>
      </c>
      <c r="I82" s="51">
        <v>7</v>
      </c>
      <c r="J82" s="51">
        <v>7</v>
      </c>
      <c r="K82" s="51">
        <v>6.5</v>
      </c>
      <c r="L82" s="51">
        <v>7</v>
      </c>
      <c r="M82" s="51">
        <v>6.5</v>
      </c>
      <c r="N82" s="52">
        <f>(SUM(E82:H82)-MAX(E82:H82)-MIN(E82:H82)+(SUM(I82:M82)-MAX(I82:M82)-MIN(I82:M82)))</f>
        <v>32.5</v>
      </c>
      <c r="O82" s="53">
        <f>PRODUCT(N82/5*3*D82)</f>
        <v>39</v>
      </c>
      <c r="P82" s="47">
        <f t="shared" si="9"/>
        <v>224.01</v>
      </c>
    </row>
    <row r="83" spans="2:16" ht="12.75" outlineLevel="1">
      <c r="B83" s="49"/>
      <c r="C83" s="40" t="str">
        <f>'[1]СТАРТ+'!E16</f>
        <v>5132Д</v>
      </c>
      <c r="D83" s="50">
        <v>2</v>
      </c>
      <c r="E83" s="51">
        <v>6.5</v>
      </c>
      <c r="F83" s="51">
        <v>6</v>
      </c>
      <c r="G83" s="51">
        <v>6.5</v>
      </c>
      <c r="H83" s="51">
        <v>6.5</v>
      </c>
      <c r="I83" s="51">
        <v>7.5</v>
      </c>
      <c r="J83" s="51">
        <v>8</v>
      </c>
      <c r="K83" s="51">
        <v>7</v>
      </c>
      <c r="L83" s="51">
        <v>7.5</v>
      </c>
      <c r="M83" s="51">
        <v>7</v>
      </c>
      <c r="N83" s="52">
        <f>(SUM(E83:H83)-MAX(E83:H83)-MIN(E83:H83)+(SUM(I83:M83)-MAX(I83:M83)-MIN(I83:M83)))</f>
        <v>35</v>
      </c>
      <c r="O83" s="53">
        <f>PRODUCT(N83/5*3*D83)</f>
        <v>42</v>
      </c>
      <c r="P83" s="47">
        <f t="shared" si="9"/>
        <v>224.01</v>
      </c>
    </row>
    <row r="84" spans="2:16" ht="12.75" outlineLevel="1">
      <c r="B84" s="49"/>
      <c r="C84" s="40" t="str">
        <f>'[1]СТАРТ+'!G16</f>
        <v>105В</v>
      </c>
      <c r="D84" s="50">
        <v>2.4</v>
      </c>
      <c r="E84" s="51">
        <v>6</v>
      </c>
      <c r="F84" s="51">
        <v>6.5</v>
      </c>
      <c r="G84" s="51">
        <v>5.5</v>
      </c>
      <c r="H84" s="51">
        <v>5.5</v>
      </c>
      <c r="I84" s="51">
        <v>8</v>
      </c>
      <c r="J84" s="51">
        <v>7.5</v>
      </c>
      <c r="K84" s="51">
        <v>7.5</v>
      </c>
      <c r="L84" s="51">
        <v>7.5</v>
      </c>
      <c r="M84" s="51">
        <v>7</v>
      </c>
      <c r="N84" s="52">
        <f>(SUM(E84:H84)-MAX(E84:H84)-MIN(E84:H84)+(SUM(I84:M84)-MAX(I84:M84)-MIN(I84:M84)))</f>
        <v>34</v>
      </c>
      <c r="O84" s="53">
        <f>PRODUCT(N84/5*3*D84)</f>
        <v>48.959999999999994</v>
      </c>
      <c r="P84" s="47">
        <f t="shared" si="9"/>
        <v>224.01</v>
      </c>
    </row>
    <row r="85" spans="2:16" ht="12.75" outlineLevel="1">
      <c r="B85" s="49"/>
      <c r="C85" s="40" t="str">
        <f>'[1]СТАРТ+'!I16</f>
        <v>205С</v>
      </c>
      <c r="D85" s="50">
        <v>2.8</v>
      </c>
      <c r="E85" s="51">
        <v>4.5</v>
      </c>
      <c r="F85" s="51">
        <v>5</v>
      </c>
      <c r="G85" s="51">
        <v>4.5</v>
      </c>
      <c r="H85" s="51">
        <v>4</v>
      </c>
      <c r="I85" s="51">
        <v>6.5</v>
      </c>
      <c r="J85" s="51">
        <v>6.5</v>
      </c>
      <c r="K85" s="51">
        <v>6.5</v>
      </c>
      <c r="L85" s="51">
        <v>6.5</v>
      </c>
      <c r="M85" s="51">
        <v>6</v>
      </c>
      <c r="N85" s="52">
        <f>(SUM(E85:H85)-MAX(E85:H85)-MIN(E85:H85)+(SUM(I85:M85)-MAX(I85:M85)-MIN(I85:M85)))</f>
        <v>28.5</v>
      </c>
      <c r="O85" s="53">
        <f>PRODUCT(N85/5*3*D85)</f>
        <v>47.88</v>
      </c>
      <c r="P85" s="47">
        <f t="shared" si="9"/>
        <v>224.01</v>
      </c>
    </row>
    <row r="86" spans="2:16" ht="12.75" outlineLevel="1">
      <c r="B86" s="55"/>
      <c r="C86" s="40" t="str">
        <f>'[1]СТАРТ+'!K16</f>
        <v>405С</v>
      </c>
      <c r="D86" s="50">
        <v>2.7</v>
      </c>
      <c r="E86" s="51">
        <v>5.5</v>
      </c>
      <c r="F86" s="51">
        <v>4.5</v>
      </c>
      <c r="G86" s="51">
        <v>4.5</v>
      </c>
      <c r="H86" s="51">
        <v>4.5</v>
      </c>
      <c r="I86" s="51">
        <v>6.5</v>
      </c>
      <c r="J86" s="51">
        <v>6.5</v>
      </c>
      <c r="K86" s="51">
        <v>6</v>
      </c>
      <c r="L86" s="51">
        <v>6.5</v>
      </c>
      <c r="M86" s="51">
        <v>7</v>
      </c>
      <c r="N86" s="52">
        <f>(SUM(E86:H86)-MAX(E86:H86)-MIN(E86:H86)+(SUM(I86:M86)-MAX(I86:M86)-MIN(I86:M86)))</f>
        <v>28.5</v>
      </c>
      <c r="O86" s="53">
        <f>PRODUCT(N86/5*3*D86)</f>
        <v>46.17000000000001</v>
      </c>
      <c r="P86" s="47">
        <f t="shared" si="9"/>
        <v>224.01</v>
      </c>
    </row>
    <row r="87" spans="3:16" ht="12.75" outlineLevel="1">
      <c r="C87" s="56" t="s">
        <v>8</v>
      </c>
      <c r="D87" s="57">
        <v>11.9</v>
      </c>
      <c r="E87" s="58"/>
      <c r="F87" s="58"/>
      <c r="G87" s="58"/>
      <c r="H87" s="58"/>
      <c r="I87" s="58"/>
      <c r="J87" s="58"/>
      <c r="K87" s="59"/>
      <c r="L87" s="58"/>
      <c r="M87" s="58"/>
      <c r="N87" s="52"/>
      <c r="O87" s="60">
        <f>SUM(O82:O86)</f>
        <v>224.01</v>
      </c>
      <c r="P87" s="47">
        <f t="shared" si="9"/>
        <v>224.01</v>
      </c>
    </row>
    <row r="88" spans="1:17" s="46" customFormat="1" ht="13.5" customHeight="1">
      <c r="A88" s="40">
        <v>11</v>
      </c>
      <c r="B88" s="41" t="str">
        <f>'[1]СТАРТ+'!C30</f>
        <v>КОПТЕВА АЛЁНА</v>
      </c>
      <c r="C88" s="42"/>
      <c r="D88" s="42"/>
      <c r="E88" s="41"/>
      <c r="F88" s="41"/>
      <c r="G88" s="41">
        <f>'[1]СТАРТ+'!F30</f>
        <v>1999</v>
      </c>
      <c r="H88" s="41" t="str">
        <f>'[1]СТАРТ+'!G30</f>
        <v>КМС</v>
      </c>
      <c r="I88" s="41" t="str">
        <f>'[1]СТАРТ+'!H30</f>
        <v>МОСКВА-2,ЮНОСТЬ МОСКВЫ</v>
      </c>
      <c r="J88" s="41"/>
      <c r="K88" s="43"/>
      <c r="L88" s="41"/>
      <c r="M88" s="41"/>
      <c r="N88" s="41"/>
      <c r="O88" s="42"/>
      <c r="P88" s="44">
        <f>SUM(O95)</f>
        <v>223.32</v>
      </c>
      <c r="Q88" s="45" t="str">
        <f>'[1]СТАРТ+'!M30</f>
        <v>КАШТАНОВ А.Е.</v>
      </c>
    </row>
    <row r="89" spans="1:17" s="46" customFormat="1" ht="12.75">
      <c r="A89" s="40"/>
      <c r="B89" s="41" t="str">
        <f>'[1]СТАРТ+'!C31</f>
        <v>ВАСИЛЬЕВА КСЕНИЯ</v>
      </c>
      <c r="C89" s="42"/>
      <c r="D89" s="42"/>
      <c r="E89" s="41"/>
      <c r="F89" s="41"/>
      <c r="G89" s="41">
        <f>'[1]СТАРТ+'!F31</f>
        <v>2000</v>
      </c>
      <c r="H89" s="41" t="str">
        <f>'[1]СТАРТ+'!G31</f>
        <v>КМС</v>
      </c>
      <c r="I89" s="41" t="str">
        <f>'[1]СТАРТ+'!H31</f>
        <v>МОСКВА-2,ЮНОСТЬ МОСКВЫ</v>
      </c>
      <c r="J89" s="41"/>
      <c r="K89" s="43"/>
      <c r="L89" s="41"/>
      <c r="M89" s="41"/>
      <c r="N89" s="41"/>
      <c r="O89" s="42"/>
      <c r="P89" s="47">
        <f aca="true" t="shared" si="10" ref="P89:P95">P88</f>
        <v>223.32</v>
      </c>
      <c r="Q89" s="45" t="str">
        <f>'[1]СТАРТ+'!M31</f>
        <v>ЖУКОВСКАЯ К.А.</v>
      </c>
    </row>
    <row r="90" spans="2:16" ht="12.75" outlineLevel="1">
      <c r="B90" s="49"/>
      <c r="C90" s="40" t="str">
        <f>'[1]СТАРТ+'!C32</f>
        <v>201В</v>
      </c>
      <c r="D90" s="50">
        <v>2</v>
      </c>
      <c r="E90" s="51">
        <v>6</v>
      </c>
      <c r="F90" s="51">
        <v>5.5</v>
      </c>
      <c r="G90" s="51">
        <v>6.5</v>
      </c>
      <c r="H90" s="51">
        <v>6.5</v>
      </c>
      <c r="I90" s="51">
        <v>7</v>
      </c>
      <c r="J90" s="51">
        <v>7.5</v>
      </c>
      <c r="K90" s="51">
        <v>7</v>
      </c>
      <c r="L90" s="51">
        <v>7.5</v>
      </c>
      <c r="M90" s="51">
        <v>7</v>
      </c>
      <c r="N90" s="52">
        <f>(SUM(E90:H90)-MAX(E90:H90)-MIN(E90:H90)+(SUM(I90:M90)-MAX(I90:M90)-MIN(I90:M90)))</f>
        <v>34</v>
      </c>
      <c r="O90" s="53">
        <f>PRODUCT(N90/5*3*D90)</f>
        <v>40.8</v>
      </c>
      <c r="P90" s="47">
        <f t="shared" si="10"/>
        <v>223.32</v>
      </c>
    </row>
    <row r="91" spans="2:16" ht="12.75" outlineLevel="1">
      <c r="B91" s="49"/>
      <c r="C91" s="40" t="str">
        <f>'[1]СТАРТ+'!E32</f>
        <v>301В</v>
      </c>
      <c r="D91" s="50">
        <v>2</v>
      </c>
      <c r="E91" s="51">
        <v>5.5</v>
      </c>
      <c r="F91" s="51">
        <v>5.5</v>
      </c>
      <c r="G91" s="51">
        <v>6</v>
      </c>
      <c r="H91" s="51">
        <v>6.5</v>
      </c>
      <c r="I91" s="51">
        <v>7</v>
      </c>
      <c r="J91" s="51">
        <v>7</v>
      </c>
      <c r="K91" s="51">
        <v>7</v>
      </c>
      <c r="L91" s="51">
        <v>7</v>
      </c>
      <c r="M91" s="51">
        <v>7.5</v>
      </c>
      <c r="N91" s="52">
        <f>(SUM(E91:H91)-MAX(E91:H91)-MIN(E91:H91)+(SUM(I91:M91)-MAX(I91:M91)-MIN(I91:M91)))</f>
        <v>32.5</v>
      </c>
      <c r="O91" s="53">
        <f>PRODUCT(N91/5*3*D91)</f>
        <v>39</v>
      </c>
      <c r="P91" s="47">
        <f t="shared" si="10"/>
        <v>223.32</v>
      </c>
    </row>
    <row r="92" spans="2:16" ht="12.75" outlineLevel="1">
      <c r="B92" s="49"/>
      <c r="C92" s="40" t="str">
        <f>'[1]СТАРТ+'!G32</f>
        <v>405С</v>
      </c>
      <c r="D92" s="50">
        <v>2.7</v>
      </c>
      <c r="E92" s="51">
        <v>6</v>
      </c>
      <c r="F92" s="51">
        <v>5.5</v>
      </c>
      <c r="G92" s="51">
        <v>6.5</v>
      </c>
      <c r="H92" s="51">
        <v>5.5</v>
      </c>
      <c r="I92" s="51">
        <v>7</v>
      </c>
      <c r="J92" s="51">
        <v>6.5</v>
      </c>
      <c r="K92" s="51">
        <v>7</v>
      </c>
      <c r="L92" s="51">
        <v>7</v>
      </c>
      <c r="M92" s="51">
        <v>7</v>
      </c>
      <c r="N92" s="52">
        <f>(SUM(E92:H92)-MAX(E92:H92)-MIN(E92:H92)+(SUM(I92:M92)-MAX(I92:M92)-MIN(I92:M92)))</f>
        <v>32.5</v>
      </c>
      <c r="O92" s="53">
        <f>PRODUCT(N92/5*3*D92)</f>
        <v>52.650000000000006</v>
      </c>
      <c r="P92" s="47">
        <f t="shared" si="10"/>
        <v>223.32</v>
      </c>
    </row>
    <row r="93" spans="2:16" ht="12.75" outlineLevel="1">
      <c r="B93" s="49"/>
      <c r="C93" s="40" t="str">
        <f>'[1]СТАРТ+'!I32</f>
        <v>105В</v>
      </c>
      <c r="D93" s="50">
        <v>2.4</v>
      </c>
      <c r="E93" s="51">
        <v>6.5</v>
      </c>
      <c r="F93" s="51">
        <v>6</v>
      </c>
      <c r="G93" s="51">
        <v>6.5</v>
      </c>
      <c r="H93" s="51">
        <v>6</v>
      </c>
      <c r="I93" s="51">
        <v>8</v>
      </c>
      <c r="J93" s="51">
        <v>7.5</v>
      </c>
      <c r="K93" s="51">
        <v>7.5</v>
      </c>
      <c r="L93" s="51">
        <v>8</v>
      </c>
      <c r="M93" s="51">
        <v>7.5</v>
      </c>
      <c r="N93" s="52">
        <f>(SUM(E93:H93)-MAX(E93:H93)-MIN(E93:H93)+(SUM(I93:M93)-MAX(I93:M93)-MIN(I93:M93)))</f>
        <v>35.5</v>
      </c>
      <c r="O93" s="53">
        <f>PRODUCT(N93/5*3*D93)</f>
        <v>51.11999999999999</v>
      </c>
      <c r="P93" s="47">
        <f t="shared" si="10"/>
        <v>223.32</v>
      </c>
    </row>
    <row r="94" spans="2:16" ht="12.75" outlineLevel="1">
      <c r="B94" s="55"/>
      <c r="C94" s="40" t="str">
        <f>'[1]СТАРТ+'!K32</f>
        <v>5134Д</v>
      </c>
      <c r="D94" s="50">
        <v>2.5</v>
      </c>
      <c r="E94" s="51">
        <v>3</v>
      </c>
      <c r="F94" s="51">
        <v>3.5</v>
      </c>
      <c r="G94" s="51">
        <v>5</v>
      </c>
      <c r="H94" s="51">
        <v>5</v>
      </c>
      <c r="I94" s="51">
        <v>6.5</v>
      </c>
      <c r="J94" s="51">
        <v>6</v>
      </c>
      <c r="K94" s="51">
        <v>6.5</v>
      </c>
      <c r="L94" s="51">
        <v>5.5</v>
      </c>
      <c r="M94" s="51">
        <v>5</v>
      </c>
      <c r="N94" s="52">
        <f>(SUM(E94:H94)-MAX(E94:H94)-MIN(E94:H94)+(SUM(I94:M94)-MAX(I94:M94)-MIN(I94:M94)))</f>
        <v>26.5</v>
      </c>
      <c r="O94" s="53">
        <f>PRODUCT(N94/5*3*D94)</f>
        <v>39.75</v>
      </c>
      <c r="P94" s="47">
        <f t="shared" si="10"/>
        <v>223.32</v>
      </c>
    </row>
    <row r="95" spans="3:16" ht="12.75" outlineLevel="1">
      <c r="C95" s="56" t="s">
        <v>8</v>
      </c>
      <c r="D95" s="57">
        <v>11.6</v>
      </c>
      <c r="E95" s="58"/>
      <c r="F95" s="58"/>
      <c r="G95" s="58"/>
      <c r="H95" s="58"/>
      <c r="I95" s="58"/>
      <c r="J95" s="58"/>
      <c r="K95" s="59"/>
      <c r="L95" s="58"/>
      <c r="M95" s="58"/>
      <c r="N95" s="52"/>
      <c r="O95" s="60">
        <f>SUM(O90:O94)</f>
        <v>223.32</v>
      </c>
      <c r="P95" s="47">
        <f t="shared" si="10"/>
        <v>223.32</v>
      </c>
    </row>
    <row r="96" spans="1:17" s="46" customFormat="1" ht="13.5" customHeight="1">
      <c r="A96" s="40">
        <v>12</v>
      </c>
      <c r="B96" s="41" t="str">
        <f>'[1]СТАРТ+'!C86</f>
        <v>ДОРОНИНА ЕКАТЕРИНА</v>
      </c>
      <c r="C96" s="42"/>
      <c r="D96" s="42"/>
      <c r="E96" s="41"/>
      <c r="F96" s="41"/>
      <c r="G96" s="41">
        <f>'[1]СТАРТ+'!F86</f>
        <v>1998</v>
      </c>
      <c r="H96" s="41" t="str">
        <f>'[1]СТАРТ+'!G86</f>
        <v>КМС</v>
      </c>
      <c r="I96" s="41" t="str">
        <f>'[1]СТАРТ+'!H86</f>
        <v>МОСКВА-2,ЮНОСТЬ МОСКВЫ</v>
      </c>
      <c r="J96" s="41"/>
      <c r="K96" s="43"/>
      <c r="L96" s="41"/>
      <c r="M96" s="41"/>
      <c r="N96" s="41"/>
      <c r="O96" s="42"/>
      <c r="P96" s="44">
        <f>SUM(O103)</f>
        <v>216.26999999999998</v>
      </c>
      <c r="Q96" s="45" t="str">
        <f>'[1]СТАРТ+'!M86</f>
        <v>ШАТАЛОВА Л.Е.,СИНИЧЕНКОВА Ю.С.</v>
      </c>
    </row>
    <row r="97" spans="1:17" s="46" customFormat="1" ht="12.75">
      <c r="A97" s="40"/>
      <c r="B97" s="41" t="str">
        <f>'[1]СТАРТ+'!C87</f>
        <v>ЛУТОВИНОВА ВЕРА</v>
      </c>
      <c r="C97" s="42"/>
      <c r="D97" s="42"/>
      <c r="E97" s="41"/>
      <c r="F97" s="41"/>
      <c r="G97" s="41">
        <f>'[1]СТАРТ+'!F87</f>
        <v>1999</v>
      </c>
      <c r="H97" s="41" t="str">
        <f>'[1]СТАРТ+'!G87</f>
        <v>КМС</v>
      </c>
      <c r="I97" s="41" t="str">
        <f>'[1]СТАРТ+'!H87</f>
        <v>МОСКВА-1, МГФСО</v>
      </c>
      <c r="J97" s="41"/>
      <c r="K97" s="43"/>
      <c r="L97" s="41"/>
      <c r="M97" s="41"/>
      <c r="N97" s="41"/>
      <c r="O97" s="42"/>
      <c r="P97" s="47">
        <f aca="true" t="shared" si="11" ref="P97:P103">P96</f>
        <v>216.26999999999998</v>
      </c>
      <c r="Q97" s="45" t="str">
        <f>'[1]СТАРТ+'!M87</f>
        <v>МАКАРОВ В.С.</v>
      </c>
    </row>
    <row r="98" spans="2:16" ht="12.75" outlineLevel="1">
      <c r="B98" s="49"/>
      <c r="C98" s="40" t="str">
        <f>'[1]СТАРТ+'!C88</f>
        <v>401В</v>
      </c>
      <c r="D98" s="50">
        <v>2</v>
      </c>
      <c r="E98" s="51">
        <v>6.5</v>
      </c>
      <c r="F98" s="51">
        <v>6.5</v>
      </c>
      <c r="G98" s="51">
        <v>6.5</v>
      </c>
      <c r="H98" s="51">
        <v>6.5</v>
      </c>
      <c r="I98" s="51">
        <v>7</v>
      </c>
      <c r="J98" s="51">
        <v>7.5</v>
      </c>
      <c r="K98" s="51">
        <v>7.5</v>
      </c>
      <c r="L98" s="51">
        <v>7.5</v>
      </c>
      <c r="M98" s="51">
        <v>8</v>
      </c>
      <c r="N98" s="52">
        <f>(SUM(E98:H98)-MAX(E98:H98)-MIN(E98:H98)+(SUM(I98:M98)-MAX(I98:M98)-MIN(I98:M98)))</f>
        <v>35.5</v>
      </c>
      <c r="O98" s="53">
        <f>PRODUCT(N98/5*3*D98)</f>
        <v>42.599999999999994</v>
      </c>
      <c r="P98" s="47">
        <f t="shared" si="11"/>
        <v>216.26999999999998</v>
      </c>
    </row>
    <row r="99" spans="2:16" ht="12.75" outlineLevel="1">
      <c r="B99" s="49"/>
      <c r="C99" s="40" t="str">
        <f>'[1]СТАРТ+'!E88</f>
        <v>301В</v>
      </c>
      <c r="D99" s="50">
        <v>2</v>
      </c>
      <c r="E99" s="51">
        <v>6.5</v>
      </c>
      <c r="F99" s="51">
        <v>6.5</v>
      </c>
      <c r="G99" s="51">
        <v>5.5</v>
      </c>
      <c r="H99" s="51">
        <v>6.5</v>
      </c>
      <c r="I99" s="51">
        <v>7</v>
      </c>
      <c r="J99" s="51">
        <v>7</v>
      </c>
      <c r="K99" s="51">
        <v>7</v>
      </c>
      <c r="L99" s="51">
        <v>7</v>
      </c>
      <c r="M99" s="51">
        <v>7</v>
      </c>
      <c r="N99" s="52">
        <f>(SUM(E99:H99)-MAX(E99:H99)-MIN(E99:H99)+(SUM(I99:M99)-MAX(I99:M99)-MIN(I99:M99)))</f>
        <v>34</v>
      </c>
      <c r="O99" s="53">
        <f>PRODUCT(N99/5*3*D99)</f>
        <v>40.8</v>
      </c>
      <c r="P99" s="47">
        <f t="shared" si="11"/>
        <v>216.26999999999998</v>
      </c>
    </row>
    <row r="100" spans="2:16" ht="12.75" outlineLevel="1">
      <c r="B100" s="49"/>
      <c r="C100" s="40" t="str">
        <f>'[1]СТАРТ+'!G88</f>
        <v>105В</v>
      </c>
      <c r="D100" s="50">
        <v>2.4</v>
      </c>
      <c r="E100" s="51">
        <v>5.5</v>
      </c>
      <c r="F100" s="51">
        <v>5.5</v>
      </c>
      <c r="G100" s="51">
        <v>5</v>
      </c>
      <c r="H100" s="51">
        <v>5</v>
      </c>
      <c r="I100" s="51">
        <v>6.5</v>
      </c>
      <c r="J100" s="51">
        <v>7</v>
      </c>
      <c r="K100" s="51">
        <v>6.5</v>
      </c>
      <c r="L100" s="51">
        <v>7</v>
      </c>
      <c r="M100" s="51">
        <v>6.5</v>
      </c>
      <c r="N100" s="52">
        <f>(SUM(E100:H100)-MAX(E100:H100)-MIN(E100:H100)+(SUM(I100:M100)-MAX(I100:M100)-MIN(I100:M100)))</f>
        <v>30.5</v>
      </c>
      <c r="O100" s="53">
        <f>PRODUCT(N100/5*3*D100)</f>
        <v>43.919999999999995</v>
      </c>
      <c r="P100" s="47">
        <f t="shared" si="11"/>
        <v>216.26999999999998</v>
      </c>
    </row>
    <row r="101" spans="2:16" ht="12.75" outlineLevel="1">
      <c r="B101" s="49"/>
      <c r="C101" s="40" t="str">
        <f>'[1]СТАРТ+'!I88</f>
        <v>203В</v>
      </c>
      <c r="D101" s="50">
        <v>2.2</v>
      </c>
      <c r="E101" s="51">
        <v>6</v>
      </c>
      <c r="F101" s="51">
        <v>6.5</v>
      </c>
      <c r="G101" s="51">
        <v>6</v>
      </c>
      <c r="H101" s="51">
        <v>5.5</v>
      </c>
      <c r="I101" s="51">
        <v>8</v>
      </c>
      <c r="J101" s="51">
        <v>7</v>
      </c>
      <c r="K101" s="51">
        <v>7.5</v>
      </c>
      <c r="L101" s="51">
        <v>7</v>
      </c>
      <c r="M101" s="51">
        <v>7</v>
      </c>
      <c r="N101" s="52">
        <f>(SUM(E101:H101)-MAX(E101:H101)-MIN(E101:H101)+(SUM(I101:M101)-MAX(I101:M101)-MIN(I101:M101)))</f>
        <v>33.5</v>
      </c>
      <c r="O101" s="53">
        <f>PRODUCT(N101/5*3*D101)</f>
        <v>44.220000000000006</v>
      </c>
      <c r="P101" s="47">
        <f t="shared" si="11"/>
        <v>216.26999999999998</v>
      </c>
    </row>
    <row r="102" spans="2:16" ht="12.75" outlineLevel="1">
      <c r="B102" s="55"/>
      <c r="C102" s="40" t="str">
        <f>'[1]СТАРТ+'!K88</f>
        <v>5132Д</v>
      </c>
      <c r="D102" s="50">
        <v>2.1</v>
      </c>
      <c r="E102" s="51">
        <v>6</v>
      </c>
      <c r="F102" s="51">
        <v>6</v>
      </c>
      <c r="G102" s="51">
        <v>6</v>
      </c>
      <c r="H102" s="51">
        <v>6.5</v>
      </c>
      <c r="I102" s="51">
        <v>7.5</v>
      </c>
      <c r="J102" s="51">
        <v>8</v>
      </c>
      <c r="K102" s="51">
        <v>7.5</v>
      </c>
      <c r="L102" s="51">
        <v>8</v>
      </c>
      <c r="M102" s="51">
        <v>8</v>
      </c>
      <c r="N102" s="52">
        <f>(SUM(E102:H102)-MAX(E102:H102)-MIN(E102:H102)+(SUM(I102:M102)-MAX(I102:M102)-MIN(I102:M102)))</f>
        <v>35.5</v>
      </c>
      <c r="O102" s="53">
        <f>PRODUCT(N102/5*3*D102)</f>
        <v>44.73</v>
      </c>
      <c r="P102" s="47">
        <f t="shared" si="11"/>
        <v>216.26999999999998</v>
      </c>
    </row>
    <row r="103" spans="3:16" ht="12.75" outlineLevel="1">
      <c r="C103" s="56" t="s">
        <v>8</v>
      </c>
      <c r="D103" s="57">
        <v>10.7</v>
      </c>
      <c r="E103" s="58"/>
      <c r="F103" s="58"/>
      <c r="G103" s="58"/>
      <c r="H103" s="58"/>
      <c r="I103" s="58"/>
      <c r="J103" s="58"/>
      <c r="K103" s="59"/>
      <c r="L103" s="58"/>
      <c r="M103" s="58"/>
      <c r="N103" s="52"/>
      <c r="O103" s="60">
        <f>SUM(O98:O102)</f>
        <v>216.26999999999998</v>
      </c>
      <c r="P103" s="47">
        <f t="shared" si="11"/>
        <v>216.26999999999998</v>
      </c>
    </row>
  </sheetData>
  <mergeCells count="1">
    <mergeCell ref="E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2014-05-27T07:27:06Z</dcterms:created>
  <dcterms:modified xsi:type="dcterms:W3CDTF">2014-05-27T07:30:00Z</dcterms:modified>
  <cp:category/>
  <cp:version/>
  <cp:contentType/>
  <cp:contentStatus/>
</cp:coreProperties>
</file>