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43" activeTab="0"/>
  </bookViews>
  <sheets>
    <sheet name="Boys_C_plat_prelim" sheetId="1" r:id="rId1"/>
    <sheet name="Boys_C_plat_final" sheetId="2" r:id="rId2"/>
  </sheets>
  <externalReferences>
    <externalReference r:id="rId5"/>
  </externalReferences>
  <definedNames>
    <definedName name="Excel_BuiltIn_Print_Titles" localSheetId="1">'Boys_C_plat_final'!#REF!</definedName>
    <definedName name="Excel_BuiltIn_Print_Titles" localSheetId="0">'Boys_C_plat_prelim'!#REF!</definedName>
    <definedName name="_xlnm.Print_Area" localSheetId="1">'Boys_C_plat_final'!$A$2:$S$15</definedName>
    <definedName name="_xlnm.Print_Area" localSheetId="0">'Boys_C_plat_prelim'!$A$2:$S$15</definedName>
  </definedNames>
  <calcPr fullCalcOnLoad="1"/>
</workbook>
</file>

<file path=xl/sharedStrings.xml><?xml version="1.0" encoding="utf-8"?>
<sst xmlns="http://schemas.openxmlformats.org/spreadsheetml/2006/main" count="170" uniqueCount="58">
  <si>
    <t>Быстров Михаил</t>
  </si>
  <si>
    <t>1р.</t>
  </si>
  <si>
    <t>КСДЮСШОР по ВВС «Невская волна»</t>
  </si>
  <si>
    <t>Леонтьевская С.С.</t>
  </si>
  <si>
    <t>Горланова Е.В.</t>
  </si>
  <si>
    <t>ТРЕНЕР3</t>
  </si>
  <si>
    <t>103в</t>
  </si>
  <si>
    <t>301В</t>
  </si>
  <si>
    <t>612В</t>
  </si>
  <si>
    <t>303С</t>
  </si>
  <si>
    <t>401В</t>
  </si>
  <si>
    <t>105в</t>
  </si>
  <si>
    <t>Кассиров Павел</t>
  </si>
  <si>
    <t>Данюков Р.В.</t>
  </si>
  <si>
    <t>103В</t>
  </si>
  <si>
    <t>201В</t>
  </si>
  <si>
    <t>105В</t>
  </si>
  <si>
    <t>624С</t>
  </si>
  <si>
    <t>Адамук Андрей</t>
  </si>
  <si>
    <t>Печковская Г.И.</t>
  </si>
  <si>
    <t>Лебедев Антон</t>
  </si>
  <si>
    <t>Табаков Кирилл</t>
  </si>
  <si>
    <t>КМС</t>
  </si>
  <si>
    <t>СДЮСШОР по гребле</t>
  </si>
  <si>
    <t>Макеева Т.А.</t>
  </si>
  <si>
    <t>Ярикова Т.В.</t>
  </si>
  <si>
    <t>5132Д</t>
  </si>
  <si>
    <t>304С</t>
  </si>
  <si>
    <t>Житков Максим</t>
  </si>
  <si>
    <t>405С</t>
  </si>
  <si>
    <t>5134Д</t>
  </si>
  <si>
    <t>Едутов Игорь</t>
  </si>
  <si>
    <t>Данюкова С.О.</t>
  </si>
  <si>
    <t>Бурмистров Игорь</t>
  </si>
  <si>
    <t>Черепахин Александр</t>
  </si>
  <si>
    <t>Доброскок Д.М.</t>
  </si>
  <si>
    <t>Завьялова О.Н.</t>
  </si>
  <si>
    <t>303В</t>
  </si>
  <si>
    <t>614В</t>
  </si>
  <si>
    <t>Копылов Максим</t>
  </si>
  <si>
    <t>кСДЮСШОР по ВВС «Невская волна»</t>
  </si>
  <si>
    <t>5233Д</t>
  </si>
  <si>
    <t>ПЕРВЕНСТВО САНКТ-ПЕТЕРБУРГА ПО ПРЫЖКАМ В ВОДУ</t>
  </si>
  <si>
    <t>15-20 февраля 2016 года</t>
  </si>
  <si>
    <t>ФИНАЛ</t>
  </si>
  <si>
    <t>Ф.И.</t>
  </si>
  <si>
    <t>судьи</t>
  </si>
  <si>
    <t>ВЫПОЛН</t>
  </si>
  <si>
    <t>Место</t>
  </si>
  <si>
    <t>оч.</t>
  </si>
  <si>
    <t>прыжок</t>
  </si>
  <si>
    <t>К.Т.</t>
  </si>
  <si>
    <t>РЕЗУЛЬТАТ</t>
  </si>
  <si>
    <t>РАЗРЯДА</t>
  </si>
  <si>
    <t>ТРЕНЕР</t>
  </si>
  <si>
    <t>КТ</t>
  </si>
  <si>
    <t>Юноши группа С Вышка</t>
  </si>
  <si>
    <t>ПРЕДВАРИТЕЛЬНЫЕ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</si>
</sst>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hh:mm"/>
  </numFmts>
  <fonts count="69">
    <font>
      <sz val="10"/>
      <name val="Arial"/>
      <family val="2"/>
    </font>
    <font>
      <sz val="10"/>
      <name val="NewtonCTT"/>
      <family val="0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9"/>
      <name val="Arial"/>
      <family val="2"/>
    </font>
    <font>
      <sz val="8"/>
      <color indexed="9"/>
      <name val="Arial Cyr"/>
      <family val="2"/>
    </font>
    <font>
      <b/>
      <sz val="9"/>
      <color indexed="9"/>
      <name val="Arial Cyr"/>
      <family val="2"/>
    </font>
    <font>
      <sz val="10"/>
      <color indexed="10"/>
      <name val="Times New Roman"/>
      <family val="1"/>
    </font>
    <font>
      <b/>
      <sz val="10"/>
      <color indexed="12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Times New Roman"/>
      <family val="1"/>
    </font>
    <font>
      <b/>
      <sz val="9"/>
      <color indexed="55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53"/>
      <name val="Times New Roman"/>
      <family val="1"/>
    </font>
    <font>
      <b/>
      <sz val="10"/>
      <color indexed="3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0" fillId="0" borderId="0" xfId="55">
      <alignment/>
      <protection/>
    </xf>
    <xf numFmtId="0" fontId="6" fillId="0" borderId="0" xfId="33" applyFont="1" applyAlignment="1">
      <alignment horizontal="left" wrapText="1"/>
      <protection/>
    </xf>
    <xf numFmtId="0" fontId="2" fillId="0" borderId="0" xfId="33" applyFont="1">
      <alignment/>
      <protection/>
    </xf>
    <xf numFmtId="0" fontId="7" fillId="0" borderId="0" xfId="33" applyFont="1">
      <alignment/>
      <protection/>
    </xf>
    <xf numFmtId="0" fontId="2" fillId="0" borderId="0" xfId="58" applyFont="1">
      <alignment/>
      <protection/>
    </xf>
    <xf numFmtId="0" fontId="0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2" fillId="0" borderId="0" xfId="33" applyFont="1">
      <alignment/>
      <protection/>
    </xf>
    <xf numFmtId="0" fontId="13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14" fillId="0" borderId="0" xfId="33" applyFont="1">
      <alignment/>
      <protection/>
    </xf>
    <xf numFmtId="0" fontId="15" fillId="0" borderId="0" xfId="33" applyFont="1">
      <alignment/>
      <protection/>
    </xf>
    <xf numFmtId="0" fontId="7" fillId="0" borderId="0" xfId="58" applyFont="1">
      <alignment/>
      <protection/>
    </xf>
    <xf numFmtId="0" fontId="16" fillId="0" borderId="0" xfId="58" applyFont="1">
      <alignment/>
      <protection/>
    </xf>
    <xf numFmtId="0" fontId="17" fillId="0" borderId="0" xfId="58" applyFont="1">
      <alignment/>
      <protection/>
    </xf>
    <xf numFmtId="0" fontId="2" fillId="0" borderId="0" xfId="58" applyFont="1" applyAlignment="1">
      <alignment horizontal="left"/>
      <protection/>
    </xf>
    <xf numFmtId="0" fontId="14" fillId="0" borderId="0" xfId="58" applyFont="1">
      <alignment/>
      <protection/>
    </xf>
    <xf numFmtId="0" fontId="6" fillId="0" borderId="0" xfId="58" applyFont="1" applyAlignment="1">
      <alignment horizontal="left" wrapText="1"/>
      <protection/>
    </xf>
    <xf numFmtId="0" fontId="5" fillId="0" borderId="0" xfId="58" applyFont="1">
      <alignment/>
      <protection/>
    </xf>
    <xf numFmtId="165" fontId="9" fillId="0" borderId="0" xfId="55" applyNumberFormat="1" applyFont="1">
      <alignment/>
      <protection/>
    </xf>
    <xf numFmtId="166" fontId="9" fillId="0" borderId="0" xfId="55" applyNumberFormat="1" applyFont="1">
      <alignment/>
      <protection/>
    </xf>
    <xf numFmtId="0" fontId="18" fillId="0" borderId="0" xfId="55" applyFont="1">
      <alignment/>
      <protection/>
    </xf>
    <xf numFmtId="0" fontId="2" fillId="0" borderId="0" xfId="58" applyFont="1" applyAlignment="1">
      <alignment horizontal="center"/>
      <protection/>
    </xf>
    <xf numFmtId="165" fontId="10" fillId="0" borderId="0" xfId="58" applyNumberFormat="1" applyFont="1" applyAlignment="1">
      <alignment horizontal="left"/>
      <protection/>
    </xf>
    <xf numFmtId="0" fontId="12" fillId="0" borderId="10" xfId="58" applyFont="1" applyBorder="1" applyAlignment="1">
      <alignment horizontal="center"/>
      <protection/>
    </xf>
    <xf numFmtId="0" fontId="12" fillId="0" borderId="11" xfId="58" applyFont="1" applyBorder="1" applyAlignment="1">
      <alignment horizontal="left"/>
      <protection/>
    </xf>
    <xf numFmtId="164" fontId="12" fillId="0" borderId="10" xfId="58" applyNumberFormat="1" applyFont="1" applyBorder="1" applyAlignment="1">
      <alignment horizontal="left"/>
      <protection/>
    </xf>
    <xf numFmtId="0" fontId="13" fillId="0" borderId="10" xfId="58" applyFont="1" applyBorder="1" applyAlignment="1">
      <alignment horizontal="left"/>
      <protection/>
    </xf>
    <xf numFmtId="0" fontId="12" fillId="0" borderId="10" xfId="58" applyFont="1" applyBorder="1" applyAlignment="1">
      <alignment horizontal="left"/>
      <protection/>
    </xf>
    <xf numFmtId="0" fontId="12" fillId="0" borderId="10" xfId="58" applyFont="1" applyBorder="1" applyAlignment="1">
      <alignment vertical="center"/>
      <protection/>
    </xf>
    <xf numFmtId="164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vertical="center"/>
      <protection/>
    </xf>
    <xf numFmtId="0" fontId="5" fillId="0" borderId="10" xfId="58" applyFont="1" applyBorder="1" applyAlignment="1">
      <alignment vertic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13" xfId="58" applyFont="1" applyBorder="1" applyAlignment="1">
      <alignment horizontal="left"/>
      <protection/>
    </xf>
    <xf numFmtId="0" fontId="11" fillId="0" borderId="13" xfId="58" applyFont="1" applyBorder="1" applyAlignment="1">
      <alignment horizontal="center"/>
      <protection/>
    </xf>
    <xf numFmtId="0" fontId="19" fillId="0" borderId="13" xfId="58" applyFont="1" applyBorder="1">
      <alignment/>
      <protection/>
    </xf>
    <xf numFmtId="0" fontId="20" fillId="0" borderId="13" xfId="58" applyFont="1" applyBorder="1" applyAlignment="1">
      <alignment horizontal="center"/>
      <protection/>
    </xf>
    <xf numFmtId="0" fontId="21" fillId="0" borderId="13" xfId="58" applyFont="1" applyBorder="1" applyAlignment="1">
      <alignment horizontal="center"/>
      <protection/>
    </xf>
    <xf numFmtId="0" fontId="22" fillId="0" borderId="13" xfId="58" applyFont="1" applyBorder="1">
      <alignment/>
      <protection/>
    </xf>
    <xf numFmtId="0" fontId="12" fillId="0" borderId="13" xfId="58" applyFont="1" applyBorder="1" applyAlignment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vertical="center"/>
      <protection/>
    </xf>
    <xf numFmtId="0" fontId="23" fillId="0" borderId="13" xfId="33" applyFont="1" applyBorder="1" applyAlignment="1">
      <alignment vertic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left"/>
      <protection/>
    </xf>
    <xf numFmtId="0" fontId="11" fillId="0" borderId="0" xfId="58" applyFont="1" applyBorder="1" applyAlignment="1">
      <alignment horizontal="center"/>
      <protection/>
    </xf>
    <xf numFmtId="0" fontId="19" fillId="0" borderId="0" xfId="58" applyFont="1" applyBorder="1">
      <alignment/>
      <protection/>
    </xf>
    <xf numFmtId="0" fontId="20" fillId="0" borderId="0" xfId="58" applyFont="1" applyBorder="1" applyAlignment="1">
      <alignment horizontal="center"/>
      <protection/>
    </xf>
    <xf numFmtId="0" fontId="22" fillId="0" borderId="0" xfId="58" applyFont="1" applyBorder="1">
      <alignment/>
      <protection/>
    </xf>
    <xf numFmtId="0" fontId="24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vertical="center"/>
      <protection/>
    </xf>
    <xf numFmtId="0" fontId="5" fillId="0" borderId="0" xfId="58" applyFont="1" applyBorder="1" applyAlignment="1">
      <alignment vertical="center"/>
      <protection/>
    </xf>
    <xf numFmtId="0" fontId="17" fillId="0" borderId="0" xfId="33" applyFont="1" applyAlignment="1">
      <alignment horizontal="center"/>
      <protection/>
    </xf>
    <xf numFmtId="0" fontId="20" fillId="0" borderId="0" xfId="33" applyFont="1" applyAlignment="1">
      <alignment horizontal="center"/>
      <protection/>
    </xf>
    <xf numFmtId="0" fontId="12" fillId="0" borderId="0" xfId="33" applyFont="1" applyAlignment="1">
      <alignment horizontal="left"/>
      <protection/>
    </xf>
    <xf numFmtId="0" fontId="12" fillId="0" borderId="0" xfId="33" applyFont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0" fontId="20" fillId="0" borderId="0" xfId="33" applyFont="1" applyAlignment="1">
      <alignment horizontal="left"/>
      <protection/>
    </xf>
    <xf numFmtId="2" fontId="7" fillId="0" borderId="0" xfId="34" applyNumberFormat="1" applyFont="1" applyAlignment="1">
      <alignment horizontal="center"/>
      <protection/>
    </xf>
    <xf numFmtId="0" fontId="20" fillId="0" borderId="0" xfId="33" applyFont="1">
      <alignment/>
      <protection/>
    </xf>
    <xf numFmtId="0" fontId="21" fillId="0" borderId="0" xfId="33" applyFont="1">
      <alignment/>
      <protection/>
    </xf>
    <xf numFmtId="0" fontId="17" fillId="0" borderId="0" xfId="33" applyFont="1">
      <alignment/>
      <protection/>
    </xf>
    <xf numFmtId="0" fontId="17" fillId="0" borderId="0" xfId="33" applyFont="1" applyAlignment="1">
      <alignment horizontal="left"/>
      <protection/>
    </xf>
    <xf numFmtId="164" fontId="25" fillId="0" borderId="0" xfId="34" applyNumberFormat="1" applyFont="1" applyBorder="1" applyAlignment="1">
      <alignment horizontal="center"/>
      <protection/>
    </xf>
    <xf numFmtId="164" fontId="2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2" fontId="26" fillId="0" borderId="0" xfId="33" applyNumberFormat="1" applyFont="1" applyBorder="1" applyAlignment="1">
      <alignment horizontal="center"/>
      <protection/>
    </xf>
    <xf numFmtId="2" fontId="17" fillId="0" borderId="0" xfId="33" applyNumberFormat="1" applyFont="1" applyBorder="1" applyAlignment="1">
      <alignment horizontal="center"/>
      <protection/>
    </xf>
    <xf numFmtId="2" fontId="15" fillId="0" borderId="0" xfId="33" applyNumberFormat="1" applyFont="1" applyAlignment="1">
      <alignment horizontal="center"/>
      <protection/>
    </xf>
    <xf numFmtId="0" fontId="6" fillId="0" borderId="0" xfId="33" applyFont="1" applyAlignment="1">
      <alignment horizontal="left"/>
      <protection/>
    </xf>
    <xf numFmtId="0" fontId="2" fillId="0" borderId="0" xfId="33" applyFont="1" applyAlignment="1">
      <alignment horizontal="left" wrapText="1"/>
      <protection/>
    </xf>
    <xf numFmtId="0" fontId="15" fillId="0" borderId="0" xfId="33" applyFont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0" fontId="27" fillId="0" borderId="0" xfId="33" applyFont="1" applyBorder="1" applyAlignment="1">
      <alignment horizontal="center"/>
      <protection/>
    </xf>
    <xf numFmtId="0" fontId="21" fillId="0" borderId="0" xfId="33" applyFont="1" applyBorder="1" applyAlignment="1">
      <alignment horizontal="center"/>
      <protection/>
    </xf>
    <xf numFmtId="164" fontId="28" fillId="0" borderId="0" xfId="34" applyNumberFormat="1" applyFont="1" applyBorder="1" applyAlignment="1">
      <alignment horizontal="center"/>
      <protection/>
    </xf>
    <xf numFmtId="2" fontId="27" fillId="0" borderId="0" xfId="33" applyNumberFormat="1" applyFont="1" applyBorder="1" applyAlignment="1">
      <alignment horizontal="center"/>
      <protection/>
    </xf>
    <xf numFmtId="0" fontId="15" fillId="0" borderId="0" xfId="33" applyFont="1" applyAlignment="1">
      <alignment horizontal="left" wrapText="1"/>
      <protection/>
    </xf>
    <xf numFmtId="164" fontId="29" fillId="0" borderId="0" xfId="33" applyNumberFormat="1" applyFont="1" applyAlignment="1">
      <alignment horizontal="right"/>
      <protection/>
    </xf>
    <xf numFmtId="0" fontId="12" fillId="0" borderId="0" xfId="33" applyFont="1" applyBorder="1" applyAlignment="1">
      <alignment horizontal="right"/>
      <protection/>
    </xf>
    <xf numFmtId="164" fontId="13" fillId="0" borderId="0" xfId="33" applyNumberFormat="1" applyFont="1" applyBorder="1" applyAlignment="1">
      <alignment horizontal="center"/>
      <protection/>
    </xf>
    <xf numFmtId="164" fontId="15" fillId="0" borderId="0" xfId="33" applyNumberFormat="1" applyFont="1" applyAlignment="1">
      <alignment horizontal="center"/>
      <protection/>
    </xf>
    <xf numFmtId="164" fontId="15" fillId="0" borderId="0" xfId="57" applyNumberFormat="1" applyFont="1" applyAlignment="1">
      <alignment horizontal="center" vertical="center"/>
      <protection/>
    </xf>
    <xf numFmtId="2" fontId="15" fillId="0" borderId="0" xfId="33" applyNumberFormat="1" applyFont="1" applyBorder="1" applyAlignment="1">
      <alignment horizontal="center"/>
      <protection/>
    </xf>
    <xf numFmtId="0" fontId="12" fillId="33" borderId="0" xfId="33" applyFont="1" applyFill="1" applyAlignment="1">
      <alignment horizontal="left"/>
      <protection/>
    </xf>
    <xf numFmtId="0" fontId="12" fillId="33" borderId="0" xfId="33" applyFont="1" applyFill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30" fillId="0" borderId="0" xfId="33" applyFont="1" applyAlignment="1">
      <alignment horizontal="left"/>
      <protection/>
    </xf>
    <xf numFmtId="0" fontId="31" fillId="0" borderId="0" xfId="33" applyFont="1" applyAlignment="1">
      <alignment horizontal="center"/>
      <protection/>
    </xf>
    <xf numFmtId="0" fontId="32" fillId="0" borderId="0" xfId="33" applyFont="1" applyAlignment="1">
      <alignment horizontal="center"/>
      <protection/>
    </xf>
    <xf numFmtId="164" fontId="33" fillId="0" borderId="0" xfId="34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vertical="center"/>
    </xf>
    <xf numFmtId="2" fontId="34" fillId="0" borderId="0" xfId="33" applyNumberFormat="1" applyFont="1" applyBorder="1" applyAlignment="1">
      <alignment horizontal="center"/>
      <protection/>
    </xf>
    <xf numFmtId="2" fontId="31" fillId="0" borderId="0" xfId="33" applyNumberFormat="1" applyFont="1" applyBorder="1" applyAlignment="1">
      <alignment horizontal="center"/>
      <protection/>
    </xf>
    <xf numFmtId="0" fontId="4" fillId="0" borderId="0" xfId="33" applyFont="1" applyAlignment="1">
      <alignment horizontal="left" wrapText="1"/>
      <protection/>
    </xf>
    <xf numFmtId="0" fontId="4" fillId="0" borderId="0" xfId="33" applyFont="1">
      <alignment/>
      <protection/>
    </xf>
    <xf numFmtId="164" fontId="2" fillId="33" borderId="0" xfId="0" applyNumberFormat="1" applyFont="1" applyFill="1" applyAlignment="1">
      <alignment horizontal="center" vertical="center"/>
    </xf>
    <xf numFmtId="0" fontId="12" fillId="0" borderId="10" xfId="58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Вода вышка  К-2008-3 день" xfId="57"/>
    <cellStyle name="Обычный_Чемпионат и Перв 1 и 3 м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9;&#1075;\Downloads\&#1042;&#1099;&#1096;_&#1057;_&#1102;&#1085;_&#1055;&#1056;&#1045;&#1044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В"/>
      <sheetName val="СТАРТ+"/>
      <sheetName val="Выш_юн"/>
    </sheetNames>
    <sheetDataSet>
      <sheetData sheetId="1">
        <row r="4">
          <cell r="C4" t="str">
            <v>ВЫШКА, ЮНОШИ группа С</v>
          </cell>
        </row>
        <row r="6">
          <cell r="B6">
            <v>1</v>
          </cell>
          <cell r="C6" t="str">
            <v>Черепахин Александр</v>
          </cell>
          <cell r="I6">
            <v>2004</v>
          </cell>
          <cell r="J6" t="str">
            <v>1р.</v>
          </cell>
          <cell r="K6" t="str">
            <v>КСДЮСШОР по ВВС «Невская волна»</v>
          </cell>
          <cell r="U6" t="str">
            <v>Доброскок Д.М.</v>
          </cell>
          <cell r="V6" t="str">
            <v>Завьялова О.Н.</v>
          </cell>
          <cell r="W6" t="str">
            <v>ТРЕНЕР3</v>
          </cell>
        </row>
        <row r="7">
          <cell r="C7" t="str">
            <v>403В</v>
          </cell>
          <cell r="D7">
            <v>7</v>
          </cell>
          <cell r="E7">
            <v>2.1</v>
          </cell>
          <cell r="F7" t="str">
            <v>5231Д</v>
          </cell>
          <cell r="G7">
            <v>7</v>
          </cell>
          <cell r="H7">
            <v>2</v>
          </cell>
          <cell r="I7" t="str">
            <v>105В</v>
          </cell>
          <cell r="J7">
            <v>5</v>
          </cell>
          <cell r="K7">
            <v>2.6</v>
          </cell>
          <cell r="L7" t="str">
            <v>205С</v>
          </cell>
          <cell r="M7">
            <v>5</v>
          </cell>
          <cell r="N7">
            <v>3</v>
          </cell>
          <cell r="O7" t="str">
            <v>5233Д</v>
          </cell>
          <cell r="P7">
            <v>5</v>
          </cell>
          <cell r="Q7">
            <v>2.5</v>
          </cell>
          <cell r="R7" t="str">
            <v>105в</v>
          </cell>
          <cell r="S7">
            <v>5</v>
          </cell>
          <cell r="T7">
            <v>0</v>
          </cell>
        </row>
        <row r="14">
          <cell r="B14">
            <v>2</v>
          </cell>
          <cell r="C14" t="str">
            <v>Едутов Игорь</v>
          </cell>
          <cell r="I14">
            <v>2004</v>
          </cell>
          <cell r="J14" t="str">
            <v>1р.</v>
          </cell>
          <cell r="K14" t="str">
            <v>КСДЮСШОР по ВВС «Невская волна»</v>
          </cell>
          <cell r="U14" t="str">
            <v>Данюков Р.В.</v>
          </cell>
          <cell r="V14" t="str">
            <v>Данюкова С.О.</v>
          </cell>
          <cell r="W14" t="str">
            <v>ТРЕНЕР3</v>
          </cell>
        </row>
        <row r="15">
          <cell r="C15" t="str">
            <v>403В</v>
          </cell>
          <cell r="D15">
            <v>7</v>
          </cell>
          <cell r="E15">
            <v>2.1</v>
          </cell>
          <cell r="F15" t="str">
            <v>103В</v>
          </cell>
          <cell r="G15">
            <v>5</v>
          </cell>
          <cell r="H15">
            <v>1.7000000000000002</v>
          </cell>
          <cell r="I15" t="str">
            <v>405С</v>
          </cell>
          <cell r="J15">
            <v>7</v>
          </cell>
          <cell r="K15">
            <v>2.7</v>
          </cell>
          <cell r="L15" t="str">
            <v>205С</v>
          </cell>
          <cell r="M15">
            <v>7</v>
          </cell>
          <cell r="N15">
            <v>2.8</v>
          </cell>
          <cell r="O15" t="str">
            <v>5233Д</v>
          </cell>
          <cell r="P15">
            <v>5</v>
          </cell>
          <cell r="Q15">
            <v>2.5</v>
          </cell>
          <cell r="R15" t="str">
            <v>105в</v>
          </cell>
          <cell r="S15">
            <v>5</v>
          </cell>
          <cell r="T15">
            <v>0</v>
          </cell>
        </row>
        <row r="22">
          <cell r="B22">
            <v>3</v>
          </cell>
          <cell r="C22" t="str">
            <v>Табаков Кирилл</v>
          </cell>
          <cell r="I22">
            <v>2003</v>
          </cell>
          <cell r="J22" t="str">
            <v>КМС</v>
          </cell>
          <cell r="K22" t="str">
            <v>СДЮСШОР по гребле</v>
          </cell>
          <cell r="U22" t="str">
            <v>Макеева Т.А.</v>
          </cell>
          <cell r="V22" t="str">
            <v>Ярикова Т.В.</v>
          </cell>
          <cell r="W22" t="str">
            <v>ТРЕНЕР3</v>
          </cell>
        </row>
        <row r="23">
          <cell r="C23" t="str">
            <v>103В</v>
          </cell>
          <cell r="D23">
            <v>7</v>
          </cell>
          <cell r="E23">
            <v>1.6</v>
          </cell>
          <cell r="F23" t="str">
            <v>403В</v>
          </cell>
          <cell r="G23">
            <v>7</v>
          </cell>
          <cell r="H23">
            <v>2.1</v>
          </cell>
          <cell r="I23" t="str">
            <v>405С</v>
          </cell>
          <cell r="J23">
            <v>7</v>
          </cell>
          <cell r="K23">
            <v>2.7</v>
          </cell>
          <cell r="L23" t="str">
            <v>205С</v>
          </cell>
          <cell r="M23">
            <v>7</v>
          </cell>
          <cell r="N23">
            <v>2.8</v>
          </cell>
          <cell r="O23" t="str">
            <v>614В</v>
          </cell>
          <cell r="P23">
            <v>7</v>
          </cell>
          <cell r="Q23">
            <v>2.3</v>
          </cell>
          <cell r="R23" t="str">
            <v>105в</v>
          </cell>
          <cell r="S23">
            <v>5</v>
          </cell>
          <cell r="T23">
            <v>0</v>
          </cell>
        </row>
        <row r="30">
          <cell r="B30">
            <v>4</v>
          </cell>
          <cell r="C30" t="str">
            <v>Лебедев Антон</v>
          </cell>
          <cell r="I30">
            <v>2003</v>
          </cell>
          <cell r="J30" t="str">
            <v>1р.</v>
          </cell>
          <cell r="K30" t="str">
            <v>КСДЮСШОР по ВВС «Невская волна»</v>
          </cell>
          <cell r="U30" t="str">
            <v>Леонтьевская С.С.</v>
          </cell>
          <cell r="V30" t="str">
            <v>Горланова Е.В.</v>
          </cell>
          <cell r="W30" t="str">
            <v>ТРЕНЕР3</v>
          </cell>
        </row>
        <row r="31">
          <cell r="C31" t="str">
            <v>403В</v>
          </cell>
          <cell r="D31">
            <v>7</v>
          </cell>
          <cell r="E31">
            <v>2.1</v>
          </cell>
          <cell r="F31" t="str">
            <v>5231Д</v>
          </cell>
          <cell r="G31">
            <v>7</v>
          </cell>
          <cell r="H31">
            <v>2</v>
          </cell>
          <cell r="I31" t="str">
            <v>405С</v>
          </cell>
          <cell r="J31">
            <v>7</v>
          </cell>
          <cell r="K31">
            <v>2.7</v>
          </cell>
          <cell r="L31" t="str">
            <v>203В</v>
          </cell>
          <cell r="M31">
            <v>5</v>
          </cell>
          <cell r="N31">
            <v>2.3</v>
          </cell>
          <cell r="O31" t="str">
            <v>5132Д</v>
          </cell>
          <cell r="P31">
            <v>5</v>
          </cell>
          <cell r="Q31">
            <v>2.2</v>
          </cell>
          <cell r="R31" t="str">
            <v>105в</v>
          </cell>
          <cell r="S31">
            <v>5</v>
          </cell>
          <cell r="T31">
            <v>0</v>
          </cell>
        </row>
        <row r="38">
          <cell r="B38">
            <v>5</v>
          </cell>
          <cell r="C38" t="str">
            <v>Житков Максим</v>
          </cell>
          <cell r="I38">
            <v>2004</v>
          </cell>
          <cell r="J38" t="str">
            <v>1р.</v>
          </cell>
          <cell r="K38" t="str">
            <v>КСДЮСШОР по ВВС «Невская волна»</v>
          </cell>
          <cell r="U38" t="str">
            <v>Леонтьевская С.С.</v>
          </cell>
          <cell r="V38" t="str">
            <v>Данюков Р.В.</v>
          </cell>
          <cell r="W38" t="str">
            <v>ТРЕНЕР3</v>
          </cell>
        </row>
        <row r="39">
          <cell r="C39" t="str">
            <v>403В</v>
          </cell>
          <cell r="D39">
            <v>7</v>
          </cell>
          <cell r="E39">
            <v>2.1</v>
          </cell>
          <cell r="F39" t="str">
            <v>5231Д</v>
          </cell>
          <cell r="G39">
            <v>7</v>
          </cell>
          <cell r="H39">
            <v>2</v>
          </cell>
          <cell r="I39" t="str">
            <v>105В</v>
          </cell>
          <cell r="J39">
            <v>5</v>
          </cell>
          <cell r="K39">
            <v>2.6</v>
          </cell>
          <cell r="L39" t="str">
            <v>203В</v>
          </cell>
          <cell r="M39">
            <v>5</v>
          </cell>
          <cell r="N39">
            <v>2.3</v>
          </cell>
          <cell r="O39" t="str">
            <v>614В</v>
          </cell>
          <cell r="P39">
            <v>7</v>
          </cell>
          <cell r="Q39">
            <v>2.3</v>
          </cell>
          <cell r="R39" t="str">
            <v>105в</v>
          </cell>
          <cell r="S39">
            <v>5</v>
          </cell>
          <cell r="T39">
            <v>0</v>
          </cell>
        </row>
        <row r="46">
          <cell r="B46">
            <v>6</v>
          </cell>
          <cell r="C46" t="str">
            <v>Бурмистров Игорь</v>
          </cell>
          <cell r="I46">
            <v>2004</v>
          </cell>
          <cell r="J46" t="str">
            <v>1р.</v>
          </cell>
          <cell r="K46" t="str">
            <v>КСДЮСШОР по ВВС «Невская волна»</v>
          </cell>
          <cell r="U46" t="str">
            <v>Леонтьевская С.С.</v>
          </cell>
          <cell r="V46" t="str">
            <v>Данюков Р.В.</v>
          </cell>
          <cell r="W46" t="str">
            <v>ТРЕНЕР3</v>
          </cell>
        </row>
        <row r="47">
          <cell r="C47" t="str">
            <v>403В</v>
          </cell>
          <cell r="D47">
            <v>7</v>
          </cell>
          <cell r="E47">
            <v>2.1</v>
          </cell>
          <cell r="F47" t="str">
            <v>5231Д</v>
          </cell>
          <cell r="G47">
            <v>7</v>
          </cell>
          <cell r="H47">
            <v>2</v>
          </cell>
          <cell r="I47" t="str">
            <v>405С</v>
          </cell>
          <cell r="J47">
            <v>7</v>
          </cell>
          <cell r="K47">
            <v>2.7</v>
          </cell>
          <cell r="L47" t="str">
            <v>205С</v>
          </cell>
          <cell r="M47">
            <v>7</v>
          </cell>
          <cell r="N47">
            <v>2.8</v>
          </cell>
          <cell r="O47" t="str">
            <v>614В</v>
          </cell>
          <cell r="P47">
            <v>10</v>
          </cell>
          <cell r="Q47">
            <v>2.4</v>
          </cell>
          <cell r="R47" t="str">
            <v>105в</v>
          </cell>
          <cell r="S47">
            <v>5</v>
          </cell>
          <cell r="T47">
            <v>0</v>
          </cell>
        </row>
        <row r="54">
          <cell r="B54">
            <v>7</v>
          </cell>
          <cell r="C54" t="str">
            <v>Быстров Михаил</v>
          </cell>
          <cell r="I54">
            <v>2003</v>
          </cell>
          <cell r="J54" t="str">
            <v>1р.</v>
          </cell>
          <cell r="K54" t="str">
            <v>КСДЮСШОР по ВВС «Невская волна»</v>
          </cell>
          <cell r="U54" t="str">
            <v>Леонтьевская С.С.</v>
          </cell>
          <cell r="V54" t="str">
            <v>Горланова Е.В.</v>
          </cell>
          <cell r="W54" t="str">
            <v>ТРЕНЕР3</v>
          </cell>
        </row>
        <row r="55">
          <cell r="C55" t="str">
            <v>403В</v>
          </cell>
          <cell r="D55">
            <v>7</v>
          </cell>
          <cell r="E55">
            <v>2.1</v>
          </cell>
          <cell r="F55" t="str">
            <v>201В</v>
          </cell>
          <cell r="G55">
            <v>7</v>
          </cell>
          <cell r="H55">
            <v>1.8</v>
          </cell>
          <cell r="I55" t="str">
            <v>5132Д</v>
          </cell>
          <cell r="J55">
            <v>5</v>
          </cell>
          <cell r="K55">
            <v>2.2</v>
          </cell>
          <cell r="L55" t="str">
            <v>105В</v>
          </cell>
          <cell r="M55">
            <v>7</v>
          </cell>
          <cell r="N55">
            <v>2.4</v>
          </cell>
          <cell r="O55" t="str">
            <v>203В</v>
          </cell>
          <cell r="P55">
            <v>5</v>
          </cell>
          <cell r="Q55">
            <v>2.3</v>
          </cell>
          <cell r="R55" t="str">
            <v>105в</v>
          </cell>
          <cell r="S55">
            <v>5</v>
          </cell>
          <cell r="T55">
            <v>0</v>
          </cell>
        </row>
        <row r="62">
          <cell r="B62">
            <v>8</v>
          </cell>
          <cell r="C62" t="str">
            <v>Адамук Андрей</v>
          </cell>
          <cell r="I62">
            <v>2004</v>
          </cell>
          <cell r="J62" t="str">
            <v>1р.</v>
          </cell>
          <cell r="K62" t="str">
            <v>КСДЮСШОР по ВВС «Невская волна»</v>
          </cell>
          <cell r="U62" t="str">
            <v>Печковская Г.И.</v>
          </cell>
          <cell r="V62" t="str">
            <v>ТРЕНЕР2</v>
          </cell>
          <cell r="W62" t="str">
            <v>ТРЕНЕР3</v>
          </cell>
        </row>
        <row r="63">
          <cell r="C63" t="str">
            <v>201В</v>
          </cell>
          <cell r="D63">
            <v>5</v>
          </cell>
          <cell r="E63">
            <v>1.6</v>
          </cell>
          <cell r="F63" t="str">
            <v>5231Д</v>
          </cell>
          <cell r="G63">
            <v>5</v>
          </cell>
          <cell r="H63">
            <v>2</v>
          </cell>
          <cell r="I63" t="str">
            <v>403В</v>
          </cell>
          <cell r="J63">
            <v>5</v>
          </cell>
          <cell r="K63">
            <v>2.4</v>
          </cell>
          <cell r="L63" t="str">
            <v>203В</v>
          </cell>
          <cell r="M63">
            <v>5</v>
          </cell>
          <cell r="N63">
            <v>2.3</v>
          </cell>
          <cell r="O63" t="str">
            <v>5132Д</v>
          </cell>
          <cell r="P63">
            <v>5</v>
          </cell>
          <cell r="Q63">
            <v>2.2</v>
          </cell>
          <cell r="R63" t="str">
            <v>105в</v>
          </cell>
          <cell r="S63">
            <v>5</v>
          </cell>
          <cell r="T63">
            <v>0</v>
          </cell>
        </row>
        <row r="70">
          <cell r="B70">
            <v>9</v>
          </cell>
          <cell r="C70" t="str">
            <v>Кассиров Павел</v>
          </cell>
          <cell r="I70">
            <v>2004</v>
          </cell>
          <cell r="J70" t="str">
            <v>1р.</v>
          </cell>
          <cell r="K70" t="str">
            <v>КСДЮСШОР по ВВС «Невская волна»</v>
          </cell>
          <cell r="U70" t="str">
            <v>Леонтьевская С.С.</v>
          </cell>
          <cell r="V70" t="str">
            <v>Данюков Р.В.</v>
          </cell>
          <cell r="W70" t="str">
            <v>ТРЕНЕР3</v>
          </cell>
        </row>
        <row r="71">
          <cell r="C71" t="str">
            <v>403В</v>
          </cell>
          <cell r="D71">
            <v>7</v>
          </cell>
          <cell r="E71">
            <v>2.1</v>
          </cell>
          <cell r="F71" t="str">
            <v>5231Д</v>
          </cell>
          <cell r="G71">
            <v>7</v>
          </cell>
          <cell r="H71">
            <v>2</v>
          </cell>
          <cell r="I71" t="str">
            <v>405С</v>
          </cell>
          <cell r="J71">
            <v>7</v>
          </cell>
          <cell r="K71">
            <v>2.7</v>
          </cell>
          <cell r="L71" t="str">
            <v>203В</v>
          </cell>
          <cell r="M71">
            <v>5</v>
          </cell>
          <cell r="N71">
            <v>2.3</v>
          </cell>
          <cell r="O71" t="str">
            <v>5134Д</v>
          </cell>
          <cell r="P71">
            <v>7</v>
          </cell>
          <cell r="Q71">
            <v>2.5</v>
          </cell>
          <cell r="R71" t="str">
            <v>105в</v>
          </cell>
          <cell r="S71">
            <v>5</v>
          </cell>
          <cell r="T71">
            <v>0</v>
          </cell>
        </row>
        <row r="78">
          <cell r="B78">
            <v>10</v>
          </cell>
          <cell r="C78" t="str">
            <v>Копылов Максим</v>
          </cell>
          <cell r="I78">
            <v>2003</v>
          </cell>
          <cell r="J78" t="str">
            <v>КМС</v>
          </cell>
          <cell r="K78" t="str">
            <v>КСДЮСШОР по ВВС «Невская волна»</v>
          </cell>
          <cell r="U78" t="str">
            <v>Доброскок Д.М.</v>
          </cell>
          <cell r="V78" t="str">
            <v>Завьялова О.Н.</v>
          </cell>
          <cell r="W78" t="str">
            <v>ТРЕНЕР3</v>
          </cell>
        </row>
        <row r="79">
          <cell r="C79" t="str">
            <v>403В</v>
          </cell>
          <cell r="D79">
            <v>7</v>
          </cell>
          <cell r="E79">
            <v>2.1</v>
          </cell>
          <cell r="F79" t="str">
            <v>5231Д</v>
          </cell>
          <cell r="G79">
            <v>7</v>
          </cell>
          <cell r="H79">
            <v>2</v>
          </cell>
          <cell r="I79" t="str">
            <v>405С</v>
          </cell>
          <cell r="J79">
            <v>7</v>
          </cell>
          <cell r="K79">
            <v>2.7</v>
          </cell>
          <cell r="L79" t="str">
            <v>205С</v>
          </cell>
          <cell r="M79">
            <v>7</v>
          </cell>
          <cell r="N79">
            <v>2.8</v>
          </cell>
          <cell r="O79" t="str">
            <v>624С</v>
          </cell>
          <cell r="P79">
            <v>5</v>
          </cell>
          <cell r="Q79">
            <v>2.6</v>
          </cell>
          <cell r="R79" t="str">
            <v>105в</v>
          </cell>
          <cell r="S79">
            <v>5</v>
          </cell>
          <cell r="T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87"/>
  <sheetViews>
    <sheetView tabSelected="1" zoomScale="90" zoomScaleNormal="90" zoomScalePageLayoutView="0" workbookViewId="0" topLeftCell="A1">
      <selection activeCell="N43" sqref="N43"/>
    </sheetView>
  </sheetViews>
  <sheetFormatPr defaultColWidth="8.00390625" defaultRowHeight="12.75" outlineLevelRow="1"/>
  <cols>
    <col min="1" max="1" width="6.28125" style="1" customWidth="1"/>
    <col min="2" max="2" width="3.140625" style="1" customWidth="1"/>
    <col min="3" max="3" width="2.421875" style="4" customWidth="1"/>
    <col min="4" max="4" width="7.00390625" style="10" customWidth="1"/>
    <col min="5" max="5" width="4.140625" style="10" customWidth="1"/>
    <col min="6" max="6" width="5.57421875" style="11" customWidth="1"/>
    <col min="7" max="7" width="5.57421875" style="4" customWidth="1"/>
    <col min="8" max="11" width="5.7109375" style="12" customWidth="1"/>
    <col min="12" max="12" width="5.00390625" style="4" customWidth="1"/>
    <col min="13" max="13" width="5.8515625" style="4" customWidth="1"/>
    <col min="14" max="14" width="6.7109375" style="4" customWidth="1"/>
    <col min="15" max="15" width="10.7109375" style="4" customWidth="1"/>
    <col min="16" max="16" width="11.421875" style="13" customWidth="1"/>
    <col min="17" max="17" width="11.140625" style="4" customWidth="1"/>
    <col min="18" max="18" width="16.57421875" style="3" customWidth="1"/>
    <col min="19" max="19" width="11.7109375" style="14" customWidth="1"/>
    <col min="20" max="20" width="8.00390625" style="14" customWidth="1"/>
    <col min="21" max="16384" width="8.00390625" style="4" customWidth="1"/>
  </cols>
  <sheetData>
    <row r="1" spans="1:19" ht="15">
      <c r="A1" s="5"/>
      <c r="B1" s="5"/>
      <c r="C1" s="6"/>
      <c r="D1" s="15"/>
      <c r="E1" s="15"/>
      <c r="F1" s="16"/>
      <c r="G1" s="15"/>
      <c r="H1" s="6"/>
      <c r="I1" s="17" t="s">
        <v>42</v>
      </c>
      <c r="J1" s="6"/>
      <c r="K1" s="18"/>
      <c r="L1" s="6"/>
      <c r="M1" s="6"/>
      <c r="N1" s="6"/>
      <c r="O1" s="6"/>
      <c r="P1" s="19"/>
      <c r="Q1" s="20"/>
      <c r="R1" s="6"/>
      <c r="S1" s="21"/>
    </row>
    <row r="2" spans="1:19" ht="14.25">
      <c r="A2" s="2"/>
      <c r="B2" s="2"/>
      <c r="C2" s="22"/>
      <c r="D2" s="23"/>
      <c r="E2" s="23"/>
      <c r="F2" s="24"/>
      <c r="G2" s="2"/>
      <c r="H2" s="2"/>
      <c r="I2" s="2"/>
      <c r="J2" s="2"/>
      <c r="K2" s="9" t="s">
        <v>43</v>
      </c>
      <c r="L2" s="2"/>
      <c r="M2" s="2"/>
      <c r="N2" s="6"/>
      <c r="O2" s="6"/>
      <c r="P2" s="19"/>
      <c r="Q2" s="20"/>
      <c r="R2" s="6"/>
      <c r="S2" s="21"/>
    </row>
    <row r="3" spans="1:19" ht="15.75">
      <c r="A3" s="25"/>
      <c r="B3" s="25"/>
      <c r="C3" s="15"/>
      <c r="D3" s="8" t="str">
        <f>'[1]СТАРТ+'!C4</f>
        <v>ВЫШКА, ЮНОШИ группа С</v>
      </c>
      <c r="E3" s="8"/>
      <c r="F3" s="8"/>
      <c r="G3" s="8"/>
      <c r="H3" s="8"/>
      <c r="I3" s="8"/>
      <c r="J3" s="8"/>
      <c r="K3" s="7"/>
      <c r="L3" s="6"/>
      <c r="M3" s="6"/>
      <c r="N3" s="6"/>
      <c r="O3" s="6"/>
      <c r="P3" s="19"/>
      <c r="Q3" s="20"/>
      <c r="R3" s="6"/>
      <c r="S3" s="26"/>
    </row>
    <row r="4" spans="1:19" ht="15">
      <c r="A4" s="25"/>
      <c r="B4" s="25"/>
      <c r="D4" s="15" t="s">
        <v>57</v>
      </c>
      <c r="E4" s="15"/>
      <c r="F4" s="16"/>
      <c r="G4" s="17"/>
      <c r="H4" s="17"/>
      <c r="I4" s="17"/>
      <c r="J4" s="17"/>
      <c r="K4" s="17"/>
      <c r="L4" s="6"/>
      <c r="M4" s="6"/>
      <c r="N4" s="6"/>
      <c r="O4" s="6"/>
      <c r="P4" s="19"/>
      <c r="Q4" s="20"/>
      <c r="R4" s="6"/>
      <c r="S4" s="21"/>
    </row>
    <row r="5" spans="1:20" ht="12.75" customHeight="1">
      <c r="A5" s="27"/>
      <c r="B5" s="27"/>
      <c r="C5" s="28" t="s">
        <v>45</v>
      </c>
      <c r="D5" s="29"/>
      <c r="E5" s="29"/>
      <c r="F5" s="30"/>
      <c r="G5" s="102" t="s">
        <v>46</v>
      </c>
      <c r="H5" s="102"/>
      <c r="I5" s="102"/>
      <c r="J5" s="102"/>
      <c r="K5" s="102"/>
      <c r="L5" s="102"/>
      <c r="M5" s="102"/>
      <c r="N5" s="31"/>
      <c r="O5" s="31"/>
      <c r="P5" s="32"/>
      <c r="Q5" s="33" t="s">
        <v>47</v>
      </c>
      <c r="R5" s="34"/>
      <c r="S5" s="35"/>
      <c r="T5" s="35"/>
    </row>
    <row r="6" spans="1:20" ht="13.5" thickBot="1">
      <c r="A6" s="36" t="s">
        <v>48</v>
      </c>
      <c r="B6" s="36" t="s">
        <v>49</v>
      </c>
      <c r="C6" s="37"/>
      <c r="D6" s="38" t="s">
        <v>50</v>
      </c>
      <c r="E6" s="38"/>
      <c r="F6" s="39" t="s">
        <v>51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1">
        <v>6</v>
      </c>
      <c r="M6" s="41">
        <v>7</v>
      </c>
      <c r="N6" s="40"/>
      <c r="O6" s="42"/>
      <c r="P6" s="43" t="s">
        <v>52</v>
      </c>
      <c r="Q6" s="44" t="s">
        <v>53</v>
      </c>
      <c r="R6" s="45" t="s">
        <v>54</v>
      </c>
      <c r="S6" s="46" t="s">
        <v>54</v>
      </c>
      <c r="T6" s="46" t="s">
        <v>54</v>
      </c>
    </row>
    <row r="7" spans="1:19" ht="12.75">
      <c r="A7" s="47"/>
      <c r="B7" s="47"/>
      <c r="C7" s="48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  <c r="P7" s="53">
        <v>9999</v>
      </c>
      <c r="Q7" s="54"/>
      <c r="R7" s="55"/>
      <c r="S7" s="56"/>
    </row>
    <row r="8" spans="1:20" s="66" customFormat="1" ht="15" customHeight="1">
      <c r="A8" s="57">
        <v>1</v>
      </c>
      <c r="B8" s="58">
        <f>'[1]СТАРТ+'!B78</f>
        <v>10</v>
      </c>
      <c r="C8" s="59" t="str">
        <f>'[1]СТАРТ+'!C78</f>
        <v>Копылов Максим</v>
      </c>
      <c r="D8" s="60"/>
      <c r="E8" s="60"/>
      <c r="F8" s="61"/>
      <c r="G8" s="59"/>
      <c r="H8" s="59">
        <f>'[1]СТАРТ+'!I78</f>
        <v>2003</v>
      </c>
      <c r="I8" s="59" t="str">
        <f>'[1]СТАРТ+'!J78</f>
        <v>КМС</v>
      </c>
      <c r="J8" s="59" t="str">
        <f>'[1]СТАРТ+'!K78</f>
        <v>КСДЮСШОР по ВВС «Невская волна»</v>
      </c>
      <c r="K8" s="62"/>
      <c r="L8" s="59"/>
      <c r="M8" s="59"/>
      <c r="N8" s="59"/>
      <c r="O8" s="57"/>
      <c r="P8" s="63">
        <f>SUM(O15)</f>
        <v>235.6</v>
      </c>
      <c r="Q8" s="60"/>
      <c r="R8" s="64" t="str">
        <f>'[1]СТАРТ+'!U78</f>
        <v>Доброскок Д.М.</v>
      </c>
      <c r="S8" s="65" t="str">
        <f>R9</f>
        <v>Завьялова О.Н.</v>
      </c>
      <c r="T8" s="65" t="str">
        <f>R10</f>
        <v>ТРЕНЕР3</v>
      </c>
    </row>
    <row r="9" spans="1:20" s="66" customFormat="1" ht="13.5" customHeight="1">
      <c r="A9" s="57"/>
      <c r="B9" s="58"/>
      <c r="C9" s="67"/>
      <c r="D9" s="57" t="str">
        <f>'[1]СТАРТ+'!C79</f>
        <v>403В</v>
      </c>
      <c r="E9" s="58">
        <f>'[1]СТАРТ+'!D79</f>
        <v>7</v>
      </c>
      <c r="F9" s="68">
        <f>'[1]СТАРТ+'!E79</f>
        <v>2.1</v>
      </c>
      <c r="G9" s="69">
        <v>7.5</v>
      </c>
      <c r="H9" s="69">
        <v>8</v>
      </c>
      <c r="I9" s="69">
        <v>7.5</v>
      </c>
      <c r="J9" s="69">
        <v>7.5</v>
      </c>
      <c r="K9" s="69">
        <v>7</v>
      </c>
      <c r="L9" s="70">
        <v>10</v>
      </c>
      <c r="M9" s="70">
        <v>0</v>
      </c>
      <c r="N9" s="71">
        <f aca="true" t="shared" si="0" ref="N9:N14">(SUM(G9:M9)-LARGE(G9:M9,1)-LARGE(G9:M9,2)-SMALL(G9:M9,1)-SMALL(G9:M9,2))</f>
        <v>22.5</v>
      </c>
      <c r="O9" s="72">
        <f aca="true" t="shared" si="1" ref="O9:O14">(SUM(G9:M9)-LARGE(G9:M9,1)-LARGE(G9:M9,2)-SMALL(G9:M9,1)-SMALL(G9:M9,2))*F9</f>
        <v>47.25</v>
      </c>
      <c r="P9" s="73">
        <f aca="true" t="shared" si="2" ref="P9:P71">P8</f>
        <v>235.6</v>
      </c>
      <c r="Q9" s="57"/>
      <c r="R9" s="64" t="str">
        <f>'[1]СТАРТ+'!V78</f>
        <v>Завьялова О.Н.</v>
      </c>
      <c r="S9" s="65"/>
      <c r="T9" s="65"/>
    </row>
    <row r="10" spans="1:20" s="66" customFormat="1" ht="13.5" customHeight="1">
      <c r="A10" s="57"/>
      <c r="B10" s="58"/>
      <c r="C10" s="67"/>
      <c r="D10" s="57" t="str">
        <f>'[1]СТАРТ+'!F79</f>
        <v>5231Д</v>
      </c>
      <c r="E10" s="58">
        <f>'[1]СТАРТ+'!G79</f>
        <v>7</v>
      </c>
      <c r="F10" s="68">
        <f>'[1]СТАРТ+'!H79</f>
        <v>2</v>
      </c>
      <c r="G10" s="69">
        <v>6</v>
      </c>
      <c r="H10" s="69">
        <v>5</v>
      </c>
      <c r="I10" s="69">
        <v>5.5</v>
      </c>
      <c r="J10" s="69">
        <v>5.5</v>
      </c>
      <c r="K10" s="69">
        <v>5.5</v>
      </c>
      <c r="L10" s="70">
        <v>10</v>
      </c>
      <c r="M10" s="70">
        <v>0</v>
      </c>
      <c r="N10" s="71">
        <f t="shared" si="0"/>
        <v>16.5</v>
      </c>
      <c r="O10" s="72">
        <f t="shared" si="1"/>
        <v>33</v>
      </c>
      <c r="P10" s="73">
        <f t="shared" si="2"/>
        <v>235.6</v>
      </c>
      <c r="Q10" s="57"/>
      <c r="R10" s="65" t="str">
        <f>'[1]СТАРТ+'!W78</f>
        <v>ТРЕНЕР3</v>
      </c>
      <c r="S10" s="65"/>
      <c r="T10" s="65"/>
    </row>
    <row r="11" spans="3:18" ht="13.5" customHeight="1" outlineLevel="1">
      <c r="C11" s="74"/>
      <c r="D11" s="57" t="str">
        <f>'[1]СТАРТ+'!I79</f>
        <v>405С</v>
      </c>
      <c r="E11" s="58">
        <f>'[1]СТАРТ+'!J79</f>
        <v>7</v>
      </c>
      <c r="F11" s="68">
        <f>'[1]СТАРТ+'!K79</f>
        <v>2.7</v>
      </c>
      <c r="G11" s="69">
        <v>6.5</v>
      </c>
      <c r="H11" s="69">
        <v>7</v>
      </c>
      <c r="I11" s="69">
        <v>7</v>
      </c>
      <c r="J11" s="69">
        <v>7</v>
      </c>
      <c r="K11" s="69">
        <v>6.5</v>
      </c>
      <c r="L11" s="70">
        <v>10</v>
      </c>
      <c r="M11" s="70">
        <v>0</v>
      </c>
      <c r="N11" s="71">
        <f t="shared" si="0"/>
        <v>20.5</v>
      </c>
      <c r="O11" s="72">
        <f t="shared" si="1"/>
        <v>55.35</v>
      </c>
      <c r="P11" s="73">
        <f t="shared" si="2"/>
        <v>235.6</v>
      </c>
      <c r="Q11" s="1"/>
      <c r="R11" s="75"/>
    </row>
    <row r="12" spans="3:18" ht="13.5" customHeight="1" outlineLevel="1">
      <c r="C12" s="74"/>
      <c r="D12" s="57" t="str">
        <f>'[1]СТАРТ+'!L79</f>
        <v>205С</v>
      </c>
      <c r="E12" s="58">
        <f>'[1]СТАРТ+'!M79</f>
        <v>7</v>
      </c>
      <c r="F12" s="68">
        <f>'[1]СТАРТ+'!N79</f>
        <v>2.8</v>
      </c>
      <c r="G12" s="69">
        <v>8.5</v>
      </c>
      <c r="H12" s="69">
        <v>8.5</v>
      </c>
      <c r="I12" s="69">
        <v>8.5</v>
      </c>
      <c r="J12" s="69">
        <v>8</v>
      </c>
      <c r="K12" s="69">
        <v>8.5</v>
      </c>
      <c r="L12" s="70">
        <v>10</v>
      </c>
      <c r="M12" s="70">
        <v>0</v>
      </c>
      <c r="N12" s="71">
        <f t="shared" si="0"/>
        <v>25.5</v>
      </c>
      <c r="O12" s="72">
        <f t="shared" si="1"/>
        <v>71.39999999999999</v>
      </c>
      <c r="P12" s="73">
        <f t="shared" si="2"/>
        <v>235.6</v>
      </c>
      <c r="Q12" s="1"/>
      <c r="R12" s="75"/>
    </row>
    <row r="13" spans="3:18" ht="13.5" customHeight="1" outlineLevel="1">
      <c r="C13" s="74"/>
      <c r="D13" s="57" t="str">
        <f>'[1]СТАРТ+'!O79</f>
        <v>624С</v>
      </c>
      <c r="E13" s="58">
        <f>'[1]СТАРТ+'!P79</f>
        <v>5</v>
      </c>
      <c r="F13" s="68">
        <f>'[1]СТАРТ+'!Q79</f>
        <v>2.6</v>
      </c>
      <c r="G13" s="69">
        <v>4</v>
      </c>
      <c r="H13" s="69">
        <v>4</v>
      </c>
      <c r="I13" s="69">
        <v>3.5</v>
      </c>
      <c r="J13" s="69">
        <v>3.5</v>
      </c>
      <c r="K13" s="69">
        <v>3.5</v>
      </c>
      <c r="L13" s="70">
        <v>10</v>
      </c>
      <c r="M13" s="70">
        <v>0</v>
      </c>
      <c r="N13" s="71">
        <f t="shared" si="0"/>
        <v>11</v>
      </c>
      <c r="O13" s="72">
        <f t="shared" si="1"/>
        <v>28.6</v>
      </c>
      <c r="P13" s="73">
        <f t="shared" si="2"/>
        <v>235.6</v>
      </c>
      <c r="Q13" s="1"/>
      <c r="R13" s="75"/>
    </row>
    <row r="14" spans="1:18" s="14" customFormat="1" ht="13.5" customHeight="1" hidden="1" outlineLevel="1">
      <c r="A14" s="76"/>
      <c r="B14" s="76"/>
      <c r="C14" s="77"/>
      <c r="D14" s="78" t="str">
        <f>'[1]СТАРТ+'!R79</f>
        <v>105в</v>
      </c>
      <c r="E14" s="79">
        <f>'[1]СТАРТ+'!S79</f>
        <v>5</v>
      </c>
      <c r="F14" s="80">
        <f>'[1]СТАРТ+'!T79</f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81">
        <f t="shared" si="0"/>
        <v>0</v>
      </c>
      <c r="O14" s="81">
        <f t="shared" si="1"/>
        <v>0</v>
      </c>
      <c r="P14" s="73">
        <f t="shared" si="2"/>
        <v>235.6</v>
      </c>
      <c r="Q14" s="76"/>
      <c r="R14" s="82"/>
    </row>
    <row r="15" spans="3:18" ht="13.5" customHeight="1" outlineLevel="1">
      <c r="C15" s="83"/>
      <c r="D15" s="84" t="s">
        <v>55</v>
      </c>
      <c r="E15" s="60"/>
      <c r="F15" s="85">
        <f>SUM(F9:F14)</f>
        <v>12.2</v>
      </c>
      <c r="G15" s="86">
        <v>7.6</v>
      </c>
      <c r="H15" s="87">
        <f>SUM(G15-F15)</f>
        <v>-4.6</v>
      </c>
      <c r="I15" s="87"/>
      <c r="J15" s="87"/>
      <c r="K15" s="87"/>
      <c r="L15" s="87"/>
      <c r="M15" s="87"/>
      <c r="N15" s="81"/>
      <c r="O15" s="88">
        <f>SUM(O9:O13)</f>
        <v>235.6</v>
      </c>
      <c r="P15" s="73">
        <f t="shared" si="2"/>
        <v>235.6</v>
      </c>
      <c r="Q15" s="1"/>
      <c r="R15" s="75"/>
    </row>
    <row r="16" spans="1:20" s="66" customFormat="1" ht="15" customHeight="1">
      <c r="A16" s="57">
        <v>2</v>
      </c>
      <c r="B16" s="58">
        <f>'[1]СТАРТ+'!B6</f>
        <v>1</v>
      </c>
      <c r="C16" s="59" t="str">
        <f>'[1]СТАРТ+'!C6</f>
        <v>Черепахин Александр</v>
      </c>
      <c r="D16" s="60"/>
      <c r="E16" s="60"/>
      <c r="F16" s="61"/>
      <c r="G16" s="59"/>
      <c r="H16" s="59">
        <f>'[1]СТАРТ+'!I6</f>
        <v>2004</v>
      </c>
      <c r="I16" s="59" t="str">
        <f>'[1]СТАРТ+'!J6</f>
        <v>1р.</v>
      </c>
      <c r="J16" s="59" t="str">
        <f>'[1]СТАРТ+'!K6</f>
        <v>КСДЮСШОР по ВВС «Невская волна»</v>
      </c>
      <c r="K16" s="62"/>
      <c r="L16" s="59"/>
      <c r="M16" s="59"/>
      <c r="N16" s="59"/>
      <c r="O16" s="57"/>
      <c r="P16" s="63">
        <f>SUM(O23)</f>
        <v>227.20000000000002</v>
      </c>
      <c r="Q16" s="60"/>
      <c r="R16" s="64" t="str">
        <f>'[1]СТАРТ+'!U6</f>
        <v>Доброскок Д.М.</v>
      </c>
      <c r="S16" s="65" t="str">
        <f>R17</f>
        <v>Завьялова О.Н.</v>
      </c>
      <c r="T16" s="65" t="str">
        <f>R18</f>
        <v>ТРЕНЕР3</v>
      </c>
    </row>
    <row r="17" spans="1:20" s="66" customFormat="1" ht="13.5" customHeight="1">
      <c r="A17" s="57"/>
      <c r="B17" s="58"/>
      <c r="C17" s="67"/>
      <c r="D17" s="57" t="str">
        <f>'[1]СТАРТ+'!C7</f>
        <v>403В</v>
      </c>
      <c r="E17" s="58">
        <f>'[1]СТАРТ+'!D7</f>
        <v>7</v>
      </c>
      <c r="F17" s="68">
        <f>'[1]СТАРТ+'!E7</f>
        <v>2.1</v>
      </c>
      <c r="G17" s="69">
        <v>6</v>
      </c>
      <c r="H17" s="69">
        <v>6.5</v>
      </c>
      <c r="I17" s="69">
        <v>6</v>
      </c>
      <c r="J17" s="69">
        <v>6.5</v>
      </c>
      <c r="K17" s="69">
        <v>6.5</v>
      </c>
      <c r="L17" s="70">
        <v>10</v>
      </c>
      <c r="M17" s="70">
        <v>0</v>
      </c>
      <c r="N17" s="71">
        <f aca="true" t="shared" si="3" ref="N17:N22">(SUM(G17:M17)-LARGE(G17:M17,1)-LARGE(G17:M17,2)-SMALL(G17:M17,1)-SMALL(G17:M17,2))</f>
        <v>19</v>
      </c>
      <c r="O17" s="72">
        <f aca="true" t="shared" si="4" ref="O17:O22">(SUM(G17:M17)-LARGE(G17:M17,1)-LARGE(G17:M17,2)-SMALL(G17:M17,1)-SMALL(G17:M17,2))*F17</f>
        <v>39.9</v>
      </c>
      <c r="P17" s="73">
        <f t="shared" si="2"/>
        <v>227.20000000000002</v>
      </c>
      <c r="Q17" s="57"/>
      <c r="R17" s="64" t="str">
        <f>'[1]СТАРТ+'!V6</f>
        <v>Завьялова О.Н.</v>
      </c>
      <c r="S17" s="65"/>
      <c r="T17" s="65"/>
    </row>
    <row r="18" spans="1:20" s="66" customFormat="1" ht="13.5" customHeight="1">
      <c r="A18" s="57"/>
      <c r="B18" s="58"/>
      <c r="C18" s="67"/>
      <c r="D18" s="57" t="str">
        <f>'[1]СТАРТ+'!F7</f>
        <v>5231Д</v>
      </c>
      <c r="E18" s="58">
        <f>'[1]СТАРТ+'!G7</f>
        <v>7</v>
      </c>
      <c r="F18" s="68">
        <f>'[1]СТАРТ+'!H7</f>
        <v>2</v>
      </c>
      <c r="G18" s="69">
        <v>6.5</v>
      </c>
      <c r="H18" s="69">
        <v>6</v>
      </c>
      <c r="I18" s="69">
        <v>6</v>
      </c>
      <c r="J18" s="69">
        <v>6.5</v>
      </c>
      <c r="K18" s="69">
        <v>6</v>
      </c>
      <c r="L18" s="70">
        <v>10</v>
      </c>
      <c r="M18" s="70">
        <v>0</v>
      </c>
      <c r="N18" s="71">
        <f t="shared" si="3"/>
        <v>18.5</v>
      </c>
      <c r="O18" s="72">
        <f t="shared" si="4"/>
        <v>37</v>
      </c>
      <c r="P18" s="73">
        <f t="shared" si="2"/>
        <v>227.20000000000002</v>
      </c>
      <c r="Q18" s="57"/>
      <c r="R18" s="65" t="str">
        <f>'[1]СТАРТ+'!W6</f>
        <v>ТРЕНЕР3</v>
      </c>
      <c r="S18" s="65"/>
      <c r="T18" s="65"/>
    </row>
    <row r="19" spans="3:18" ht="13.5" customHeight="1" outlineLevel="1">
      <c r="C19" s="74"/>
      <c r="D19" s="57" t="str">
        <f>'[1]СТАРТ+'!I7</f>
        <v>105В</v>
      </c>
      <c r="E19" s="58">
        <f>'[1]СТАРТ+'!J7</f>
        <v>5</v>
      </c>
      <c r="F19" s="68">
        <f>'[1]СТАРТ+'!K7</f>
        <v>2.6</v>
      </c>
      <c r="G19" s="69">
        <v>6</v>
      </c>
      <c r="H19" s="69">
        <v>6.5</v>
      </c>
      <c r="I19" s="69">
        <v>6</v>
      </c>
      <c r="J19" s="69">
        <v>6</v>
      </c>
      <c r="K19" s="69">
        <v>6</v>
      </c>
      <c r="L19" s="70">
        <v>10</v>
      </c>
      <c r="M19" s="70">
        <v>0</v>
      </c>
      <c r="N19" s="71">
        <f t="shared" si="3"/>
        <v>18</v>
      </c>
      <c r="O19" s="72">
        <f t="shared" si="4"/>
        <v>46.800000000000004</v>
      </c>
      <c r="P19" s="73">
        <f t="shared" si="2"/>
        <v>227.20000000000002</v>
      </c>
      <c r="Q19" s="1"/>
      <c r="R19" s="75"/>
    </row>
    <row r="20" spans="3:18" ht="13.5" customHeight="1" outlineLevel="1">
      <c r="C20" s="74"/>
      <c r="D20" s="57" t="str">
        <f>'[1]СТАРТ+'!L7</f>
        <v>205С</v>
      </c>
      <c r="E20" s="58">
        <f>'[1]СТАРТ+'!M7</f>
        <v>5</v>
      </c>
      <c r="F20" s="68">
        <f>'[1]СТАРТ+'!N7</f>
        <v>3</v>
      </c>
      <c r="G20" s="69">
        <v>5.5</v>
      </c>
      <c r="H20" s="69">
        <v>5.5</v>
      </c>
      <c r="I20" s="69">
        <v>5.5</v>
      </c>
      <c r="J20" s="69">
        <v>6</v>
      </c>
      <c r="K20" s="69">
        <v>6</v>
      </c>
      <c r="L20" s="70">
        <v>10</v>
      </c>
      <c r="M20" s="70">
        <v>0</v>
      </c>
      <c r="N20" s="71">
        <f t="shared" si="3"/>
        <v>17</v>
      </c>
      <c r="O20" s="72">
        <f t="shared" si="4"/>
        <v>51</v>
      </c>
      <c r="P20" s="73">
        <f t="shared" si="2"/>
        <v>227.20000000000002</v>
      </c>
      <c r="Q20" s="1"/>
      <c r="R20" s="75"/>
    </row>
    <row r="21" spans="3:18" ht="13.5" customHeight="1" outlineLevel="1">
      <c r="C21" s="74"/>
      <c r="D21" s="57" t="str">
        <f>'[1]СТАРТ+'!O7</f>
        <v>5233Д</v>
      </c>
      <c r="E21" s="58">
        <f>'[1]СТАРТ+'!P7</f>
        <v>5</v>
      </c>
      <c r="F21" s="68">
        <f>'[1]СТАРТ+'!Q7</f>
        <v>2.5</v>
      </c>
      <c r="G21" s="69">
        <v>7</v>
      </c>
      <c r="H21" s="69">
        <v>7</v>
      </c>
      <c r="I21" s="69">
        <v>6.5</v>
      </c>
      <c r="J21" s="69">
        <v>7</v>
      </c>
      <c r="K21" s="69">
        <v>7</v>
      </c>
      <c r="L21" s="70">
        <v>10</v>
      </c>
      <c r="M21" s="70">
        <v>0</v>
      </c>
      <c r="N21" s="71">
        <f t="shared" si="3"/>
        <v>21</v>
      </c>
      <c r="O21" s="72">
        <f t="shared" si="4"/>
        <v>52.5</v>
      </c>
      <c r="P21" s="73">
        <f t="shared" si="2"/>
        <v>227.20000000000002</v>
      </c>
      <c r="Q21" s="1"/>
      <c r="R21" s="75"/>
    </row>
    <row r="22" spans="1:18" s="14" customFormat="1" ht="13.5" customHeight="1" hidden="1" outlineLevel="1">
      <c r="A22" s="76"/>
      <c r="B22" s="76"/>
      <c r="C22" s="77"/>
      <c r="D22" s="78" t="str">
        <f>'[1]СТАРТ+'!R7</f>
        <v>105в</v>
      </c>
      <c r="E22" s="79">
        <f>'[1]СТАРТ+'!S7</f>
        <v>5</v>
      </c>
      <c r="F22" s="80">
        <f>'[1]СТАРТ+'!T7</f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81">
        <f t="shared" si="3"/>
        <v>0</v>
      </c>
      <c r="O22" s="81">
        <f t="shared" si="4"/>
        <v>0</v>
      </c>
      <c r="P22" s="73">
        <f t="shared" si="2"/>
        <v>227.20000000000002</v>
      </c>
      <c r="Q22" s="76"/>
      <c r="R22" s="82"/>
    </row>
    <row r="23" spans="3:18" ht="13.5" customHeight="1" outlineLevel="1">
      <c r="C23" s="83"/>
      <c r="D23" s="84" t="s">
        <v>55</v>
      </c>
      <c r="E23" s="60"/>
      <c r="F23" s="85">
        <f>SUM(F17:F22)</f>
        <v>12.2</v>
      </c>
      <c r="G23" s="86">
        <v>7.6</v>
      </c>
      <c r="H23" s="87">
        <f>SUM(G23-F23)</f>
        <v>-4.6</v>
      </c>
      <c r="I23" s="87"/>
      <c r="J23" s="87"/>
      <c r="K23" s="87"/>
      <c r="L23" s="87"/>
      <c r="M23" s="87"/>
      <c r="N23" s="81"/>
      <c r="O23" s="88">
        <f>SUM(O17:O21)</f>
        <v>227.20000000000002</v>
      </c>
      <c r="P23" s="73">
        <f t="shared" si="2"/>
        <v>227.20000000000002</v>
      </c>
      <c r="Q23" s="1"/>
      <c r="R23" s="75"/>
    </row>
    <row r="24" spans="1:20" s="66" customFormat="1" ht="15" customHeight="1">
      <c r="A24" s="57">
        <v>3</v>
      </c>
      <c r="B24" s="58">
        <f>'[1]СТАРТ+'!B46</f>
        <v>6</v>
      </c>
      <c r="C24" s="59" t="str">
        <f>'[1]СТАРТ+'!C46</f>
        <v>Бурмистров Игорь</v>
      </c>
      <c r="D24" s="60"/>
      <c r="E24" s="60"/>
      <c r="F24" s="61"/>
      <c r="G24" s="59"/>
      <c r="H24" s="59">
        <f>'[1]СТАРТ+'!I46</f>
        <v>2004</v>
      </c>
      <c r="I24" s="59" t="str">
        <f>'[1]СТАРТ+'!J46</f>
        <v>1р.</v>
      </c>
      <c r="J24" s="59" t="str">
        <f>'[1]СТАРТ+'!K46</f>
        <v>КСДЮСШОР по ВВС «Невская волна»</v>
      </c>
      <c r="K24" s="62"/>
      <c r="L24" s="59"/>
      <c r="M24" s="59"/>
      <c r="N24" s="59"/>
      <c r="O24" s="57"/>
      <c r="P24" s="63">
        <f>SUM(O31)</f>
        <v>222.05</v>
      </c>
      <c r="Q24" s="60"/>
      <c r="R24" s="64" t="str">
        <f>'[1]СТАРТ+'!U46</f>
        <v>Леонтьевская С.С.</v>
      </c>
      <c r="S24" s="65" t="str">
        <f>R25</f>
        <v>Данюков Р.В.</v>
      </c>
      <c r="T24" s="65" t="str">
        <f>R26</f>
        <v>ТРЕНЕР3</v>
      </c>
    </row>
    <row r="25" spans="1:20" s="66" customFormat="1" ht="13.5" customHeight="1">
      <c r="A25" s="57"/>
      <c r="B25" s="58"/>
      <c r="C25" s="67"/>
      <c r="D25" s="57" t="str">
        <f>'[1]СТАРТ+'!C47</f>
        <v>403В</v>
      </c>
      <c r="E25" s="58">
        <f>'[1]СТАРТ+'!D47</f>
        <v>7</v>
      </c>
      <c r="F25" s="68">
        <f>'[1]СТАРТ+'!E47</f>
        <v>2.1</v>
      </c>
      <c r="G25" s="69">
        <v>6</v>
      </c>
      <c r="H25" s="69">
        <v>6</v>
      </c>
      <c r="I25" s="69">
        <v>6.5</v>
      </c>
      <c r="J25" s="69">
        <v>6</v>
      </c>
      <c r="K25" s="69">
        <v>6</v>
      </c>
      <c r="L25" s="70">
        <v>10</v>
      </c>
      <c r="M25" s="70">
        <v>0</v>
      </c>
      <c r="N25" s="71">
        <f aca="true" t="shared" si="5" ref="N25:N30">(SUM(G25:M25)-LARGE(G25:M25,1)-LARGE(G25:M25,2)-SMALL(G25:M25,1)-SMALL(G25:M25,2))</f>
        <v>18</v>
      </c>
      <c r="O25" s="72">
        <f aca="true" t="shared" si="6" ref="O25:O30">(SUM(G25:M25)-LARGE(G25:M25,1)-LARGE(G25:M25,2)-SMALL(G25:M25,1)-SMALL(G25:M25,2))*F25</f>
        <v>37.800000000000004</v>
      </c>
      <c r="P25" s="73">
        <f t="shared" si="2"/>
        <v>222.05</v>
      </c>
      <c r="Q25" s="57"/>
      <c r="R25" s="64" t="str">
        <f>'[1]СТАРТ+'!V46</f>
        <v>Данюков Р.В.</v>
      </c>
      <c r="S25" s="65"/>
      <c r="T25" s="65"/>
    </row>
    <row r="26" spans="1:20" s="66" customFormat="1" ht="13.5" customHeight="1">
      <c r="A26" s="57"/>
      <c r="B26" s="58"/>
      <c r="C26" s="67"/>
      <c r="D26" s="57" t="str">
        <f>'[1]СТАРТ+'!F47</f>
        <v>5231Д</v>
      </c>
      <c r="E26" s="58">
        <f>'[1]СТАРТ+'!G47</f>
        <v>7</v>
      </c>
      <c r="F26" s="68">
        <f>'[1]СТАРТ+'!H47</f>
        <v>2</v>
      </c>
      <c r="G26" s="69">
        <v>5.5</v>
      </c>
      <c r="H26" s="69">
        <v>6</v>
      </c>
      <c r="I26" s="69">
        <v>6</v>
      </c>
      <c r="J26" s="69">
        <v>6</v>
      </c>
      <c r="K26" s="69">
        <v>5.5</v>
      </c>
      <c r="L26" s="70">
        <v>10</v>
      </c>
      <c r="M26" s="70">
        <v>0</v>
      </c>
      <c r="N26" s="71">
        <f t="shared" si="5"/>
        <v>17.5</v>
      </c>
      <c r="O26" s="72">
        <f t="shared" si="6"/>
        <v>35</v>
      </c>
      <c r="P26" s="73">
        <f t="shared" si="2"/>
        <v>222.05</v>
      </c>
      <c r="Q26" s="57"/>
      <c r="R26" s="65" t="str">
        <f>'[1]СТАРТ+'!W46</f>
        <v>ТРЕНЕР3</v>
      </c>
      <c r="S26" s="65"/>
      <c r="T26" s="65"/>
    </row>
    <row r="27" spans="3:18" ht="13.5" customHeight="1" outlineLevel="1">
      <c r="C27" s="74"/>
      <c r="D27" s="57" t="str">
        <f>'[1]СТАРТ+'!I47</f>
        <v>405С</v>
      </c>
      <c r="E27" s="58">
        <f>'[1]СТАРТ+'!J47</f>
        <v>7</v>
      </c>
      <c r="F27" s="68">
        <f>'[1]СТАРТ+'!K47</f>
        <v>2.7</v>
      </c>
      <c r="G27" s="69">
        <v>6.5</v>
      </c>
      <c r="H27" s="69">
        <v>6.5</v>
      </c>
      <c r="I27" s="69">
        <v>6.5</v>
      </c>
      <c r="J27" s="69">
        <v>6.5</v>
      </c>
      <c r="K27" s="69">
        <v>6</v>
      </c>
      <c r="L27" s="70">
        <v>10</v>
      </c>
      <c r="M27" s="70">
        <v>0</v>
      </c>
      <c r="N27" s="71">
        <f t="shared" si="5"/>
        <v>19.5</v>
      </c>
      <c r="O27" s="72">
        <f t="shared" si="6"/>
        <v>52.650000000000006</v>
      </c>
      <c r="P27" s="73">
        <f t="shared" si="2"/>
        <v>222.05</v>
      </c>
      <c r="Q27" s="1"/>
      <c r="R27" s="75"/>
    </row>
    <row r="28" spans="3:18" ht="13.5" customHeight="1" outlineLevel="1">
      <c r="C28" s="74"/>
      <c r="D28" s="57" t="str">
        <f>'[1]СТАРТ+'!L47</f>
        <v>205С</v>
      </c>
      <c r="E28" s="58">
        <f>'[1]СТАРТ+'!M47</f>
        <v>7</v>
      </c>
      <c r="F28" s="68">
        <f>'[1]СТАРТ+'!N47</f>
        <v>2.8</v>
      </c>
      <c r="G28" s="69">
        <v>5.5</v>
      </c>
      <c r="H28" s="69">
        <v>5.5</v>
      </c>
      <c r="I28" s="69">
        <v>5.5</v>
      </c>
      <c r="J28" s="69">
        <v>6</v>
      </c>
      <c r="K28" s="69">
        <v>5.5</v>
      </c>
      <c r="L28" s="70">
        <v>10</v>
      </c>
      <c r="M28" s="70">
        <v>0</v>
      </c>
      <c r="N28" s="71">
        <f t="shared" si="5"/>
        <v>16.5</v>
      </c>
      <c r="O28" s="72">
        <f t="shared" si="6"/>
        <v>46.199999999999996</v>
      </c>
      <c r="P28" s="73">
        <f t="shared" si="2"/>
        <v>222.05</v>
      </c>
      <c r="Q28" s="1"/>
      <c r="R28" s="75"/>
    </row>
    <row r="29" spans="3:18" ht="13.5" customHeight="1" outlineLevel="1">
      <c r="C29" s="74"/>
      <c r="D29" s="57" t="str">
        <f>'[1]СТАРТ+'!O47</f>
        <v>614В</v>
      </c>
      <c r="E29" s="58">
        <f>'[1]СТАРТ+'!P47</f>
        <v>10</v>
      </c>
      <c r="F29" s="68">
        <f>'[1]СТАРТ+'!Q47</f>
        <v>2.4</v>
      </c>
      <c r="G29" s="69">
        <v>7</v>
      </c>
      <c r="H29" s="69">
        <v>7</v>
      </c>
      <c r="I29" s="69">
        <v>7</v>
      </c>
      <c r="J29" s="69">
        <v>7</v>
      </c>
      <c r="K29" s="69">
        <v>6.5</v>
      </c>
      <c r="L29" s="70">
        <v>10</v>
      </c>
      <c r="M29" s="70">
        <v>0</v>
      </c>
      <c r="N29" s="71">
        <f t="shared" si="5"/>
        <v>21</v>
      </c>
      <c r="O29" s="72">
        <f t="shared" si="6"/>
        <v>50.4</v>
      </c>
      <c r="P29" s="73">
        <f t="shared" si="2"/>
        <v>222.05</v>
      </c>
      <c r="Q29" s="1"/>
      <c r="R29" s="75"/>
    </row>
    <row r="30" spans="1:18" s="14" customFormat="1" ht="13.5" customHeight="1" hidden="1" outlineLevel="1">
      <c r="A30" s="76"/>
      <c r="B30" s="76"/>
      <c r="C30" s="77"/>
      <c r="D30" s="78" t="str">
        <f>'[1]СТАРТ+'!R47</f>
        <v>105в</v>
      </c>
      <c r="E30" s="79">
        <f>'[1]СТАРТ+'!S47</f>
        <v>5</v>
      </c>
      <c r="F30" s="80">
        <f>'[1]СТАРТ+'!T47</f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81">
        <f t="shared" si="5"/>
        <v>0</v>
      </c>
      <c r="O30" s="81">
        <f t="shared" si="6"/>
        <v>0</v>
      </c>
      <c r="P30" s="73">
        <f t="shared" si="2"/>
        <v>222.05</v>
      </c>
      <c r="Q30" s="76"/>
      <c r="R30" s="82"/>
    </row>
    <row r="31" spans="3:18" ht="13.5" customHeight="1" outlineLevel="1">
      <c r="C31" s="83"/>
      <c r="D31" s="84" t="s">
        <v>55</v>
      </c>
      <c r="E31" s="60"/>
      <c r="F31" s="85">
        <f>SUM(F25:F30)</f>
        <v>12</v>
      </c>
      <c r="G31" s="86">
        <v>7.6</v>
      </c>
      <c r="H31" s="87">
        <f>SUM(G31-F31)</f>
        <v>-4.4</v>
      </c>
      <c r="I31" s="87"/>
      <c r="J31" s="87"/>
      <c r="K31" s="87"/>
      <c r="L31" s="87"/>
      <c r="M31" s="87"/>
      <c r="N31" s="81"/>
      <c r="O31" s="88">
        <f>SUM(O25:O29)</f>
        <v>222.05</v>
      </c>
      <c r="P31" s="73">
        <f t="shared" si="2"/>
        <v>222.05</v>
      </c>
      <c r="Q31" s="1"/>
      <c r="R31" s="75"/>
    </row>
    <row r="32" spans="1:20" s="66" customFormat="1" ht="15" customHeight="1">
      <c r="A32" s="57">
        <v>4</v>
      </c>
      <c r="B32" s="58">
        <f>'[1]СТАРТ+'!B14</f>
        <v>2</v>
      </c>
      <c r="C32" s="59" t="str">
        <f>'[1]СТАРТ+'!C14</f>
        <v>Едутов Игорь</v>
      </c>
      <c r="D32" s="60"/>
      <c r="E32" s="60"/>
      <c r="F32" s="61"/>
      <c r="G32" s="59"/>
      <c r="H32" s="59">
        <f>'[1]СТАРТ+'!I14</f>
        <v>2004</v>
      </c>
      <c r="I32" s="59" t="str">
        <f>'[1]СТАРТ+'!J14</f>
        <v>1р.</v>
      </c>
      <c r="J32" s="59" t="str">
        <f>'[1]СТАРТ+'!K14</f>
        <v>КСДЮСШОР по ВВС «Невская волна»</v>
      </c>
      <c r="K32" s="62"/>
      <c r="L32" s="59"/>
      <c r="M32" s="59"/>
      <c r="N32" s="59"/>
      <c r="O32" s="57"/>
      <c r="P32" s="63">
        <f>SUM(O39)</f>
        <v>209.20000000000002</v>
      </c>
      <c r="Q32" s="60"/>
      <c r="R32" s="64" t="str">
        <f>'[1]СТАРТ+'!U14</f>
        <v>Данюков Р.В.</v>
      </c>
      <c r="S32" s="65" t="str">
        <f>R33</f>
        <v>Данюкова С.О.</v>
      </c>
      <c r="T32" s="65" t="str">
        <f>R34</f>
        <v>ТРЕНЕР3</v>
      </c>
    </row>
    <row r="33" spans="1:20" s="66" customFormat="1" ht="13.5" customHeight="1">
      <c r="A33" s="57"/>
      <c r="B33" s="58"/>
      <c r="C33" s="67"/>
      <c r="D33" s="57" t="str">
        <f>'[1]СТАРТ+'!C15</f>
        <v>403В</v>
      </c>
      <c r="E33" s="58">
        <f>'[1]СТАРТ+'!D15</f>
        <v>7</v>
      </c>
      <c r="F33" s="68">
        <f>'[1]СТАРТ+'!E15</f>
        <v>2.1</v>
      </c>
      <c r="G33" s="69">
        <v>7</v>
      </c>
      <c r="H33" s="69">
        <v>7</v>
      </c>
      <c r="I33" s="69">
        <v>7.5</v>
      </c>
      <c r="J33" s="69">
        <v>7</v>
      </c>
      <c r="K33" s="69">
        <v>6.5</v>
      </c>
      <c r="L33" s="70">
        <v>10</v>
      </c>
      <c r="M33" s="70">
        <v>0</v>
      </c>
      <c r="N33" s="71">
        <f aca="true" t="shared" si="7" ref="N33:N38">(SUM(G33:M33)-LARGE(G33:M33,1)-LARGE(G33:M33,2)-SMALL(G33:M33,1)-SMALL(G33:M33,2))</f>
        <v>21</v>
      </c>
      <c r="O33" s="72">
        <f aca="true" t="shared" si="8" ref="O33:O38">(SUM(G33:M33)-LARGE(G33:M33,1)-LARGE(G33:M33,2)-SMALL(G33:M33,1)-SMALL(G33:M33,2))*F33</f>
        <v>44.1</v>
      </c>
      <c r="P33" s="73">
        <f t="shared" si="2"/>
        <v>209.20000000000002</v>
      </c>
      <c r="Q33" s="57"/>
      <c r="R33" s="64" t="str">
        <f>'[1]СТАРТ+'!V14</f>
        <v>Данюкова С.О.</v>
      </c>
      <c r="S33" s="65"/>
      <c r="T33" s="65"/>
    </row>
    <row r="34" spans="1:20" s="66" customFormat="1" ht="13.5" customHeight="1">
      <c r="A34" s="57"/>
      <c r="B34" s="58"/>
      <c r="C34" s="67"/>
      <c r="D34" s="57" t="str">
        <f>'[1]СТАРТ+'!F15</f>
        <v>103В</v>
      </c>
      <c r="E34" s="58">
        <f>'[1]СТАРТ+'!G15</f>
        <v>5</v>
      </c>
      <c r="F34" s="68">
        <f>'[1]СТАРТ+'!H15</f>
        <v>1.7000000000000002</v>
      </c>
      <c r="G34" s="69">
        <v>6.5</v>
      </c>
      <c r="H34" s="69">
        <v>6</v>
      </c>
      <c r="I34" s="69">
        <v>5.5</v>
      </c>
      <c r="J34" s="69">
        <v>6</v>
      </c>
      <c r="K34" s="69">
        <v>6</v>
      </c>
      <c r="L34" s="70">
        <v>10</v>
      </c>
      <c r="M34" s="70">
        <v>0</v>
      </c>
      <c r="N34" s="71">
        <f t="shared" si="7"/>
        <v>18</v>
      </c>
      <c r="O34" s="72">
        <f t="shared" si="8"/>
        <v>30.6</v>
      </c>
      <c r="P34" s="73">
        <f t="shared" si="2"/>
        <v>209.20000000000002</v>
      </c>
      <c r="Q34" s="57"/>
      <c r="R34" s="65" t="str">
        <f>'[1]СТАРТ+'!W14</f>
        <v>ТРЕНЕР3</v>
      </c>
      <c r="S34" s="65"/>
      <c r="T34" s="65"/>
    </row>
    <row r="35" spans="3:18" ht="13.5" customHeight="1" outlineLevel="1">
      <c r="C35" s="74"/>
      <c r="D35" s="57" t="str">
        <f>'[1]СТАРТ+'!I15</f>
        <v>405С</v>
      </c>
      <c r="E35" s="58">
        <f>'[1]СТАРТ+'!J15</f>
        <v>7</v>
      </c>
      <c r="F35" s="68">
        <f>'[1]СТАРТ+'!K15</f>
        <v>2.7</v>
      </c>
      <c r="G35" s="69">
        <v>6</v>
      </c>
      <c r="H35" s="69">
        <v>6</v>
      </c>
      <c r="I35" s="69">
        <v>6</v>
      </c>
      <c r="J35" s="69">
        <v>6</v>
      </c>
      <c r="K35" s="69">
        <v>5</v>
      </c>
      <c r="L35" s="70">
        <v>10</v>
      </c>
      <c r="M35" s="70">
        <v>0</v>
      </c>
      <c r="N35" s="71">
        <f t="shared" si="7"/>
        <v>18</v>
      </c>
      <c r="O35" s="72">
        <f t="shared" si="8"/>
        <v>48.6</v>
      </c>
      <c r="P35" s="73">
        <f t="shared" si="2"/>
        <v>209.20000000000002</v>
      </c>
      <c r="Q35" s="1"/>
      <c r="R35" s="75"/>
    </row>
    <row r="36" spans="3:18" ht="13.5" customHeight="1" outlineLevel="1">
      <c r="C36" s="74"/>
      <c r="D36" s="57" t="str">
        <f>'[1]СТАРТ+'!L15</f>
        <v>205С</v>
      </c>
      <c r="E36" s="58">
        <f>'[1]СТАРТ+'!M15</f>
        <v>7</v>
      </c>
      <c r="F36" s="68">
        <f>'[1]СТАРТ+'!N15</f>
        <v>2.8</v>
      </c>
      <c r="G36" s="69">
        <v>5.5</v>
      </c>
      <c r="H36" s="69">
        <v>5</v>
      </c>
      <c r="I36" s="69">
        <v>5.5</v>
      </c>
      <c r="J36" s="69">
        <v>5</v>
      </c>
      <c r="K36" s="69">
        <v>5</v>
      </c>
      <c r="L36" s="70">
        <v>10</v>
      </c>
      <c r="M36" s="70">
        <v>0</v>
      </c>
      <c r="N36" s="71">
        <f t="shared" si="7"/>
        <v>15.5</v>
      </c>
      <c r="O36" s="72">
        <f t="shared" si="8"/>
        <v>43.4</v>
      </c>
      <c r="P36" s="73">
        <f t="shared" si="2"/>
        <v>209.20000000000002</v>
      </c>
      <c r="Q36" s="1"/>
      <c r="R36" s="75"/>
    </row>
    <row r="37" spans="1:19" s="100" customFormat="1" ht="13.5" customHeight="1" outlineLevel="1">
      <c r="A37" s="91"/>
      <c r="B37" s="1"/>
      <c r="C37" s="74"/>
      <c r="D37" s="57" t="str">
        <f>'[1]СТАРТ+'!O15</f>
        <v>5233Д</v>
      </c>
      <c r="E37" s="58">
        <f>'[1]СТАРТ+'!P15</f>
        <v>5</v>
      </c>
      <c r="F37" s="68">
        <f>'[1]СТАРТ+'!Q15</f>
        <v>2.5</v>
      </c>
      <c r="G37" s="69">
        <v>5.5</v>
      </c>
      <c r="H37" s="69">
        <v>5.5</v>
      </c>
      <c r="I37" s="69">
        <v>6</v>
      </c>
      <c r="J37" s="69">
        <v>5.5</v>
      </c>
      <c r="K37" s="69">
        <v>6</v>
      </c>
      <c r="L37" s="70">
        <v>10</v>
      </c>
      <c r="M37" s="70">
        <v>0</v>
      </c>
      <c r="N37" s="71">
        <f t="shared" si="7"/>
        <v>17</v>
      </c>
      <c r="O37" s="72">
        <f t="shared" si="8"/>
        <v>42.5</v>
      </c>
      <c r="P37" s="73">
        <f t="shared" si="2"/>
        <v>209.20000000000002</v>
      </c>
      <c r="Q37" s="1"/>
      <c r="R37" s="75"/>
      <c r="S37" s="14"/>
    </row>
    <row r="38" spans="1:18" s="14" customFormat="1" ht="13.5" customHeight="1" hidden="1" outlineLevel="1">
      <c r="A38" s="76"/>
      <c r="B38" s="76"/>
      <c r="C38" s="77"/>
      <c r="D38" s="78" t="str">
        <f>'[1]СТАРТ+'!R15</f>
        <v>105в</v>
      </c>
      <c r="E38" s="79">
        <f>'[1]СТАРТ+'!S15</f>
        <v>5</v>
      </c>
      <c r="F38" s="80">
        <f>'[1]СТАРТ+'!T15</f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81">
        <f t="shared" si="7"/>
        <v>0</v>
      </c>
      <c r="O38" s="81">
        <f t="shared" si="8"/>
        <v>0</v>
      </c>
      <c r="P38" s="73">
        <f t="shared" si="2"/>
        <v>209.20000000000002</v>
      </c>
      <c r="Q38" s="76"/>
      <c r="R38" s="82"/>
    </row>
    <row r="39" spans="3:18" ht="13.5" customHeight="1" outlineLevel="1">
      <c r="C39" s="83"/>
      <c r="D39" s="84" t="s">
        <v>55</v>
      </c>
      <c r="E39" s="60"/>
      <c r="F39" s="85">
        <f>SUM(F33:F38)</f>
        <v>11.8</v>
      </c>
      <c r="G39" s="86">
        <v>7.6</v>
      </c>
      <c r="H39" s="87">
        <f>SUM(G39-F39)</f>
        <v>-4.200000000000001</v>
      </c>
      <c r="I39" s="87"/>
      <c r="J39" s="87"/>
      <c r="K39" s="87"/>
      <c r="L39" s="87"/>
      <c r="M39" s="87"/>
      <c r="N39" s="81"/>
      <c r="O39" s="88">
        <f>SUM(O33:O37)</f>
        <v>209.20000000000002</v>
      </c>
      <c r="P39" s="73">
        <f t="shared" si="2"/>
        <v>209.20000000000002</v>
      </c>
      <c r="Q39" s="1"/>
      <c r="R39" s="75"/>
    </row>
    <row r="40" spans="1:20" s="66" customFormat="1" ht="15" customHeight="1">
      <c r="A40" s="57">
        <v>5</v>
      </c>
      <c r="B40" s="58">
        <f>'[1]СТАРТ+'!B38</f>
        <v>5</v>
      </c>
      <c r="C40" s="59" t="str">
        <f>'[1]СТАРТ+'!C38</f>
        <v>Житков Максим</v>
      </c>
      <c r="D40" s="60"/>
      <c r="E40" s="60"/>
      <c r="F40" s="61"/>
      <c r="G40" s="59"/>
      <c r="H40" s="59">
        <f>'[1]СТАРТ+'!I38</f>
        <v>2004</v>
      </c>
      <c r="I40" s="59" t="str">
        <f>'[1]СТАРТ+'!J38</f>
        <v>1р.</v>
      </c>
      <c r="J40" s="59" t="str">
        <f>'[1]СТАРТ+'!K38</f>
        <v>КСДЮСШОР по ВВС «Невская волна»</v>
      </c>
      <c r="K40" s="62"/>
      <c r="L40" s="59"/>
      <c r="M40" s="59"/>
      <c r="N40" s="59"/>
      <c r="O40" s="57"/>
      <c r="P40" s="63">
        <f>SUM(O47)</f>
        <v>191.45</v>
      </c>
      <c r="Q40" s="60"/>
      <c r="R40" s="64" t="str">
        <f>'[1]СТАРТ+'!U38</f>
        <v>Леонтьевская С.С.</v>
      </c>
      <c r="S40" s="65" t="str">
        <f>R41</f>
        <v>Данюков Р.В.</v>
      </c>
      <c r="T40" s="65" t="str">
        <f>R42</f>
        <v>ТРЕНЕР3</v>
      </c>
    </row>
    <row r="41" spans="1:20" s="66" customFormat="1" ht="13.5" customHeight="1">
      <c r="A41" s="57"/>
      <c r="B41" s="58"/>
      <c r="C41" s="67"/>
      <c r="D41" s="57" t="str">
        <f>'[1]СТАРТ+'!C39</f>
        <v>403В</v>
      </c>
      <c r="E41" s="58">
        <f>'[1]СТАРТ+'!D39</f>
        <v>7</v>
      </c>
      <c r="F41" s="68">
        <f>'[1]СТАРТ+'!E39</f>
        <v>2.1</v>
      </c>
      <c r="G41" s="69">
        <v>6.5</v>
      </c>
      <c r="H41" s="69">
        <v>6.5</v>
      </c>
      <c r="I41" s="69">
        <v>7</v>
      </c>
      <c r="J41" s="69">
        <v>6.5</v>
      </c>
      <c r="K41" s="69">
        <v>6</v>
      </c>
      <c r="L41" s="70">
        <v>10</v>
      </c>
      <c r="M41" s="70">
        <v>0</v>
      </c>
      <c r="N41" s="71">
        <f aca="true" t="shared" si="9" ref="N41:N46">(SUM(G41:M41)-LARGE(G41:M41,1)-LARGE(G41:M41,2)-SMALL(G41:M41,1)-SMALL(G41:M41,2))</f>
        <v>19.5</v>
      </c>
      <c r="O41" s="72">
        <f aca="true" t="shared" si="10" ref="O41:O46">(SUM(G41:M41)-LARGE(G41:M41,1)-LARGE(G41:M41,2)-SMALL(G41:M41,1)-SMALL(G41:M41,2))*F41</f>
        <v>40.95</v>
      </c>
      <c r="P41" s="73">
        <f t="shared" si="2"/>
        <v>191.45</v>
      </c>
      <c r="Q41" s="57"/>
      <c r="R41" s="64" t="str">
        <f>'[1]СТАРТ+'!V38</f>
        <v>Данюков Р.В.</v>
      </c>
      <c r="S41" s="65"/>
      <c r="T41" s="65"/>
    </row>
    <row r="42" spans="1:20" s="66" customFormat="1" ht="13.5" customHeight="1">
      <c r="A42" s="57"/>
      <c r="B42" s="58"/>
      <c r="C42" s="67"/>
      <c r="D42" s="57" t="str">
        <f>'[1]СТАРТ+'!F39</f>
        <v>5231Д</v>
      </c>
      <c r="E42" s="58">
        <f>'[1]СТАРТ+'!G39</f>
        <v>7</v>
      </c>
      <c r="F42" s="68">
        <f>'[1]СТАРТ+'!H39</f>
        <v>2</v>
      </c>
      <c r="G42" s="69">
        <v>6</v>
      </c>
      <c r="H42" s="69">
        <v>6.5</v>
      </c>
      <c r="I42" s="69">
        <v>6</v>
      </c>
      <c r="J42" s="69">
        <v>6.5</v>
      </c>
      <c r="K42" s="69">
        <v>6</v>
      </c>
      <c r="L42" s="70">
        <v>10</v>
      </c>
      <c r="M42" s="70">
        <v>0</v>
      </c>
      <c r="N42" s="71">
        <f t="shared" si="9"/>
        <v>18.5</v>
      </c>
      <c r="O42" s="72">
        <f t="shared" si="10"/>
        <v>37</v>
      </c>
      <c r="P42" s="73">
        <f t="shared" si="2"/>
        <v>191.45</v>
      </c>
      <c r="Q42" s="57"/>
      <c r="R42" s="65" t="str">
        <f>'[1]СТАРТ+'!W38</f>
        <v>ТРЕНЕР3</v>
      </c>
      <c r="S42" s="65"/>
      <c r="T42" s="65"/>
    </row>
    <row r="43" spans="3:18" ht="13.5" customHeight="1" outlineLevel="1">
      <c r="C43" s="74"/>
      <c r="D43" s="57" t="str">
        <f>'[1]СТАРТ+'!I39</f>
        <v>105В</v>
      </c>
      <c r="E43" s="58">
        <f>'[1]СТАРТ+'!J39</f>
        <v>5</v>
      </c>
      <c r="F43" s="68">
        <f>'[1]СТАРТ+'!K39</f>
        <v>2.6</v>
      </c>
      <c r="G43" s="69">
        <v>6</v>
      </c>
      <c r="H43" s="69">
        <v>6</v>
      </c>
      <c r="I43" s="69">
        <v>6</v>
      </c>
      <c r="J43" s="69">
        <v>5.5</v>
      </c>
      <c r="K43" s="69">
        <v>6</v>
      </c>
      <c r="L43" s="70">
        <v>10</v>
      </c>
      <c r="M43" s="70">
        <v>0</v>
      </c>
      <c r="N43" s="71">
        <f t="shared" si="9"/>
        <v>18</v>
      </c>
      <c r="O43" s="72">
        <f t="shared" si="10"/>
        <v>46.800000000000004</v>
      </c>
      <c r="P43" s="73">
        <f t="shared" si="2"/>
        <v>191.45</v>
      </c>
      <c r="Q43" s="1"/>
      <c r="R43" s="75"/>
    </row>
    <row r="44" spans="3:18" ht="13.5" customHeight="1" outlineLevel="1">
      <c r="C44" s="74"/>
      <c r="D44" s="57" t="str">
        <f>'[1]СТАРТ+'!L39</f>
        <v>203В</v>
      </c>
      <c r="E44" s="58">
        <f>'[1]СТАРТ+'!M39</f>
        <v>5</v>
      </c>
      <c r="F44" s="68">
        <f>'[1]СТАРТ+'!N39</f>
        <v>2.3</v>
      </c>
      <c r="G44" s="69">
        <v>4</v>
      </c>
      <c r="H44" s="69">
        <v>4</v>
      </c>
      <c r="I44" s="69">
        <v>4</v>
      </c>
      <c r="J44" s="69">
        <v>4.5</v>
      </c>
      <c r="K44" s="69">
        <v>4</v>
      </c>
      <c r="L44" s="70">
        <v>10</v>
      </c>
      <c r="M44" s="70">
        <v>0</v>
      </c>
      <c r="N44" s="71">
        <f t="shared" si="9"/>
        <v>12</v>
      </c>
      <c r="O44" s="72">
        <f t="shared" si="10"/>
        <v>27.599999999999998</v>
      </c>
      <c r="P44" s="73">
        <f t="shared" si="2"/>
        <v>191.45</v>
      </c>
      <c r="Q44" s="1"/>
      <c r="R44" s="75"/>
    </row>
    <row r="45" spans="3:18" ht="13.5" customHeight="1" outlineLevel="1">
      <c r="C45" s="74"/>
      <c r="D45" s="57" t="str">
        <f>'[1]СТАРТ+'!O39</f>
        <v>614В</v>
      </c>
      <c r="E45" s="58">
        <f>'[1]СТАРТ+'!P39</f>
        <v>7</v>
      </c>
      <c r="F45" s="68">
        <f>'[1]СТАРТ+'!Q39</f>
        <v>2.3</v>
      </c>
      <c r="G45" s="69">
        <v>5</v>
      </c>
      <c r="H45" s="69">
        <v>6</v>
      </c>
      <c r="I45" s="69">
        <v>5.5</v>
      </c>
      <c r="J45" s="69">
        <v>5.5</v>
      </c>
      <c r="K45" s="69">
        <v>6.5</v>
      </c>
      <c r="L45" s="70">
        <v>10</v>
      </c>
      <c r="M45" s="70">
        <v>0</v>
      </c>
      <c r="N45" s="71">
        <f t="shared" si="9"/>
        <v>17</v>
      </c>
      <c r="O45" s="72">
        <f t="shared" si="10"/>
        <v>39.099999999999994</v>
      </c>
      <c r="P45" s="73">
        <f t="shared" si="2"/>
        <v>191.45</v>
      </c>
      <c r="Q45" s="1"/>
      <c r="R45" s="75"/>
    </row>
    <row r="46" spans="1:18" s="14" customFormat="1" ht="13.5" customHeight="1" hidden="1" outlineLevel="1">
      <c r="A46" s="76"/>
      <c r="B46" s="76"/>
      <c r="C46" s="77"/>
      <c r="D46" s="78" t="str">
        <f>'[1]СТАРТ+'!R39</f>
        <v>105в</v>
      </c>
      <c r="E46" s="79">
        <f>'[1]СТАРТ+'!S39</f>
        <v>5</v>
      </c>
      <c r="F46" s="80">
        <f>'[1]СТАРТ+'!T39</f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81">
        <f t="shared" si="9"/>
        <v>0</v>
      </c>
      <c r="O46" s="81">
        <f t="shared" si="10"/>
        <v>0</v>
      </c>
      <c r="P46" s="73">
        <f t="shared" si="2"/>
        <v>191.45</v>
      </c>
      <c r="Q46" s="76"/>
      <c r="R46" s="82"/>
    </row>
    <row r="47" spans="3:18" ht="13.5" customHeight="1" outlineLevel="1">
      <c r="C47" s="83"/>
      <c r="D47" s="84" t="s">
        <v>55</v>
      </c>
      <c r="E47" s="60"/>
      <c r="F47" s="85">
        <f>SUM(F41:F46)</f>
        <v>11.3</v>
      </c>
      <c r="G47" s="86">
        <v>7.6</v>
      </c>
      <c r="H47" s="87">
        <f>SUM(G47-F47)</f>
        <v>-3.700000000000001</v>
      </c>
      <c r="I47" s="87"/>
      <c r="J47" s="87"/>
      <c r="K47" s="87"/>
      <c r="L47" s="87"/>
      <c r="M47" s="87"/>
      <c r="N47" s="81"/>
      <c r="O47" s="88">
        <f>SUM(O41:O45)</f>
        <v>191.45</v>
      </c>
      <c r="P47" s="73">
        <f t="shared" si="2"/>
        <v>191.45</v>
      </c>
      <c r="Q47" s="1"/>
      <c r="R47" s="75"/>
    </row>
    <row r="48" spans="1:20" s="66" customFormat="1" ht="15" customHeight="1">
      <c r="A48" s="57">
        <v>6</v>
      </c>
      <c r="B48" s="58">
        <f>'[1]СТАРТ+'!B22</f>
        <v>3</v>
      </c>
      <c r="C48" s="59" t="str">
        <f>'[1]СТАРТ+'!C22</f>
        <v>Табаков Кирилл</v>
      </c>
      <c r="D48" s="60"/>
      <c r="E48" s="60"/>
      <c r="F48" s="61"/>
      <c r="G48" s="59"/>
      <c r="H48" s="59">
        <f>'[1]СТАРТ+'!I22</f>
        <v>2003</v>
      </c>
      <c r="I48" s="59" t="str">
        <f>'[1]СТАРТ+'!J22</f>
        <v>КМС</v>
      </c>
      <c r="J48" s="59" t="str">
        <f>'[1]СТАРТ+'!K22</f>
        <v>СДЮСШОР по гребле</v>
      </c>
      <c r="K48" s="62"/>
      <c r="L48" s="59"/>
      <c r="M48" s="59"/>
      <c r="N48" s="59"/>
      <c r="O48" s="57"/>
      <c r="P48" s="63">
        <f>SUM(O55)</f>
        <v>175.85</v>
      </c>
      <c r="Q48" s="60"/>
      <c r="R48" s="64" t="str">
        <f>'[1]СТАРТ+'!U22</f>
        <v>Макеева Т.А.</v>
      </c>
      <c r="S48" s="65" t="str">
        <f>R49</f>
        <v>Ярикова Т.В.</v>
      </c>
      <c r="T48" s="65" t="str">
        <f>R50</f>
        <v>ТРЕНЕР3</v>
      </c>
    </row>
    <row r="49" spans="1:20" s="66" customFormat="1" ht="13.5" customHeight="1">
      <c r="A49" s="57"/>
      <c r="B49" s="58"/>
      <c r="C49" s="67"/>
      <c r="D49" s="57" t="str">
        <f>'[1]СТАРТ+'!C23</f>
        <v>103В</v>
      </c>
      <c r="E49" s="58">
        <f>'[1]СТАРТ+'!D23</f>
        <v>7</v>
      </c>
      <c r="F49" s="68">
        <f>'[1]СТАРТ+'!E23</f>
        <v>1.6</v>
      </c>
      <c r="G49" s="69">
        <v>7</v>
      </c>
      <c r="H49" s="69">
        <v>7.5</v>
      </c>
      <c r="I49" s="69">
        <v>6.5</v>
      </c>
      <c r="J49" s="69">
        <v>7</v>
      </c>
      <c r="K49" s="69">
        <v>6.5</v>
      </c>
      <c r="L49" s="70">
        <v>10</v>
      </c>
      <c r="M49" s="70">
        <v>0</v>
      </c>
      <c r="N49" s="71">
        <f aca="true" t="shared" si="11" ref="N49:N54">(SUM(G49:M49)-LARGE(G49:M49,1)-LARGE(G49:M49,2)-SMALL(G49:M49,1)-SMALL(G49:M49,2))</f>
        <v>20.5</v>
      </c>
      <c r="O49" s="72">
        <f aca="true" t="shared" si="12" ref="O49:O54">(SUM(G49:M49)-LARGE(G49:M49,1)-LARGE(G49:M49,2)-SMALL(G49:M49,1)-SMALL(G49:M49,2))*F49</f>
        <v>32.800000000000004</v>
      </c>
      <c r="P49" s="73">
        <f t="shared" si="2"/>
        <v>175.85</v>
      </c>
      <c r="Q49" s="57"/>
      <c r="R49" s="64" t="str">
        <f>'[1]СТАРТ+'!V22</f>
        <v>Ярикова Т.В.</v>
      </c>
      <c r="S49" s="65"/>
      <c r="T49" s="65"/>
    </row>
    <row r="50" spans="1:20" s="66" customFormat="1" ht="13.5" customHeight="1">
      <c r="A50" s="57"/>
      <c r="B50" s="58"/>
      <c r="C50" s="67"/>
      <c r="D50" s="57" t="str">
        <f>'[1]СТАРТ+'!F23</f>
        <v>403В</v>
      </c>
      <c r="E50" s="58">
        <f>'[1]СТАРТ+'!G23</f>
        <v>7</v>
      </c>
      <c r="F50" s="68">
        <f>'[1]СТАРТ+'!H23</f>
        <v>2.1</v>
      </c>
      <c r="G50" s="69">
        <v>5</v>
      </c>
      <c r="H50" s="69">
        <v>5.5</v>
      </c>
      <c r="I50" s="69">
        <v>5</v>
      </c>
      <c r="J50" s="69">
        <v>5.5</v>
      </c>
      <c r="K50" s="69">
        <v>5</v>
      </c>
      <c r="L50" s="70">
        <v>10</v>
      </c>
      <c r="M50" s="70">
        <v>0</v>
      </c>
      <c r="N50" s="71">
        <f t="shared" si="11"/>
        <v>15.5</v>
      </c>
      <c r="O50" s="72">
        <f t="shared" si="12"/>
        <v>32.550000000000004</v>
      </c>
      <c r="P50" s="73">
        <f t="shared" si="2"/>
        <v>175.85</v>
      </c>
      <c r="Q50" s="57"/>
      <c r="R50" s="65" t="str">
        <f>'[1]СТАРТ+'!W22</f>
        <v>ТРЕНЕР3</v>
      </c>
      <c r="S50" s="65"/>
      <c r="T50" s="65"/>
    </row>
    <row r="51" spans="3:18" ht="13.5" customHeight="1">
      <c r="C51" s="74"/>
      <c r="D51" s="57" t="str">
        <f>'[1]СТАРТ+'!I23</f>
        <v>405С</v>
      </c>
      <c r="E51" s="58">
        <f>'[1]СТАРТ+'!J23</f>
        <v>7</v>
      </c>
      <c r="F51" s="68">
        <f>'[1]СТАРТ+'!K23</f>
        <v>2.7</v>
      </c>
      <c r="G51" s="69">
        <v>5</v>
      </c>
      <c r="H51" s="69">
        <v>5</v>
      </c>
      <c r="I51" s="69">
        <v>5</v>
      </c>
      <c r="J51" s="69">
        <v>5.5</v>
      </c>
      <c r="K51" s="69">
        <v>4</v>
      </c>
      <c r="L51" s="70">
        <v>10</v>
      </c>
      <c r="M51" s="70">
        <v>0</v>
      </c>
      <c r="N51" s="71">
        <f t="shared" si="11"/>
        <v>15</v>
      </c>
      <c r="O51" s="72">
        <f t="shared" si="12"/>
        <v>40.5</v>
      </c>
      <c r="P51" s="73">
        <f t="shared" si="2"/>
        <v>175.85</v>
      </c>
      <c r="Q51" s="1"/>
      <c r="R51" s="75"/>
    </row>
    <row r="52" spans="3:18" ht="13.5" customHeight="1">
      <c r="C52" s="74"/>
      <c r="D52" s="57" t="str">
        <f>'[1]СТАРТ+'!L23</f>
        <v>205С</v>
      </c>
      <c r="E52" s="58">
        <f>'[1]СТАРТ+'!M23</f>
        <v>7</v>
      </c>
      <c r="F52" s="68">
        <f>'[1]СТАРТ+'!N23</f>
        <v>2.8</v>
      </c>
      <c r="G52" s="69">
        <v>4.5</v>
      </c>
      <c r="H52" s="69">
        <v>4.5</v>
      </c>
      <c r="I52" s="69">
        <v>4.5</v>
      </c>
      <c r="J52" s="69">
        <v>4.5</v>
      </c>
      <c r="K52" s="69">
        <v>4.5</v>
      </c>
      <c r="L52" s="70">
        <v>10</v>
      </c>
      <c r="M52" s="70">
        <v>0</v>
      </c>
      <c r="N52" s="71">
        <f t="shared" si="11"/>
        <v>13.5</v>
      </c>
      <c r="O52" s="72">
        <f t="shared" si="12"/>
        <v>37.8</v>
      </c>
      <c r="P52" s="73">
        <f t="shared" si="2"/>
        <v>175.85</v>
      </c>
      <c r="Q52" s="1"/>
      <c r="R52" s="75"/>
    </row>
    <row r="53" spans="3:18" ht="13.5" customHeight="1">
      <c r="C53" s="74"/>
      <c r="D53" s="57" t="str">
        <f>'[1]СТАРТ+'!O23</f>
        <v>614В</v>
      </c>
      <c r="E53" s="58">
        <f>'[1]СТАРТ+'!P23</f>
        <v>7</v>
      </c>
      <c r="F53" s="68">
        <f>'[1]СТАРТ+'!Q23</f>
        <v>2.3</v>
      </c>
      <c r="G53" s="69">
        <v>4.5</v>
      </c>
      <c r="H53" s="69">
        <v>4.5</v>
      </c>
      <c r="I53" s="69">
        <v>5.5</v>
      </c>
      <c r="J53" s="69">
        <v>4.5</v>
      </c>
      <c r="K53" s="69">
        <v>5</v>
      </c>
      <c r="L53" s="70">
        <v>10</v>
      </c>
      <c r="M53" s="70">
        <v>0</v>
      </c>
      <c r="N53" s="71">
        <f t="shared" si="11"/>
        <v>14</v>
      </c>
      <c r="O53" s="72">
        <f t="shared" si="12"/>
        <v>32.199999999999996</v>
      </c>
      <c r="P53" s="73">
        <f t="shared" si="2"/>
        <v>175.85</v>
      </c>
      <c r="Q53" s="1"/>
      <c r="R53" s="75"/>
    </row>
    <row r="54" spans="1:18" s="14" customFormat="1" ht="13.5" customHeight="1" hidden="1">
      <c r="A54" s="76"/>
      <c r="B54" s="76"/>
      <c r="C54" s="77"/>
      <c r="D54" s="78" t="str">
        <f>'[1]СТАРТ+'!R23</f>
        <v>105в</v>
      </c>
      <c r="E54" s="79">
        <f>'[1]СТАРТ+'!S23</f>
        <v>5</v>
      </c>
      <c r="F54" s="80">
        <f>'[1]СТАРТ+'!T23</f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81">
        <f t="shared" si="11"/>
        <v>0</v>
      </c>
      <c r="O54" s="81">
        <f t="shared" si="12"/>
        <v>0</v>
      </c>
      <c r="P54" s="73">
        <f t="shared" si="2"/>
        <v>175.85</v>
      </c>
      <c r="Q54" s="76"/>
      <c r="R54" s="82"/>
    </row>
    <row r="55" spans="3:18" ht="13.5" customHeight="1">
      <c r="C55" s="83"/>
      <c r="D55" s="84" t="s">
        <v>55</v>
      </c>
      <c r="E55" s="60"/>
      <c r="F55" s="85">
        <f>SUM(F49:F54)</f>
        <v>11.5</v>
      </c>
      <c r="G55" s="86">
        <v>7.6</v>
      </c>
      <c r="H55" s="87">
        <f>SUM(G55-F55)</f>
        <v>-3.9000000000000004</v>
      </c>
      <c r="I55" s="87"/>
      <c r="J55" s="87"/>
      <c r="K55" s="87"/>
      <c r="L55" s="87"/>
      <c r="M55" s="87"/>
      <c r="N55" s="81"/>
      <c r="O55" s="88">
        <f>SUM(O49:O53)</f>
        <v>175.85</v>
      </c>
      <c r="P55" s="73">
        <f t="shared" si="2"/>
        <v>175.85</v>
      </c>
      <c r="Q55" s="1"/>
      <c r="R55" s="75"/>
    </row>
    <row r="56" spans="1:20" s="66" customFormat="1" ht="15" customHeight="1">
      <c r="A56" s="57">
        <v>7</v>
      </c>
      <c r="B56" s="58">
        <f>'[1]СТАРТ+'!B30</f>
        <v>4</v>
      </c>
      <c r="C56" s="59" t="str">
        <f>'[1]СТАРТ+'!C30</f>
        <v>Лебедев Антон</v>
      </c>
      <c r="D56" s="60"/>
      <c r="E56" s="60"/>
      <c r="F56" s="61"/>
      <c r="G56" s="59"/>
      <c r="H56" s="59">
        <f>'[1]СТАРТ+'!I30</f>
        <v>2003</v>
      </c>
      <c r="I56" s="59" t="str">
        <f>'[1]СТАРТ+'!J30</f>
        <v>1р.</v>
      </c>
      <c r="J56" s="59" t="str">
        <f>'[1]СТАРТ+'!K30</f>
        <v>КСДЮСШОР по ВВС «Невская волна»</v>
      </c>
      <c r="K56" s="62"/>
      <c r="L56" s="59"/>
      <c r="M56" s="59"/>
      <c r="N56" s="59"/>
      <c r="O56" s="57"/>
      <c r="P56" s="63">
        <f>SUM(O63)</f>
        <v>173.15</v>
      </c>
      <c r="Q56" s="60"/>
      <c r="R56" s="64" t="str">
        <f>'[1]СТАРТ+'!U30</f>
        <v>Леонтьевская С.С.</v>
      </c>
      <c r="S56" s="65" t="str">
        <f>R57</f>
        <v>Горланова Е.В.</v>
      </c>
      <c r="T56" s="65" t="str">
        <f>R58</f>
        <v>ТРЕНЕР3</v>
      </c>
    </row>
    <row r="57" spans="1:20" s="66" customFormat="1" ht="13.5" customHeight="1">
      <c r="A57" s="57"/>
      <c r="B57" s="58"/>
      <c r="C57" s="67"/>
      <c r="D57" s="57" t="str">
        <f>'[1]СТАРТ+'!C31</f>
        <v>403В</v>
      </c>
      <c r="E57" s="58">
        <f>'[1]СТАРТ+'!D31</f>
        <v>7</v>
      </c>
      <c r="F57" s="68">
        <f>'[1]СТАРТ+'!E31</f>
        <v>2.1</v>
      </c>
      <c r="G57" s="69">
        <v>4.5</v>
      </c>
      <c r="H57" s="69">
        <v>5</v>
      </c>
      <c r="I57" s="69">
        <v>6</v>
      </c>
      <c r="J57" s="69">
        <v>4.5</v>
      </c>
      <c r="K57" s="69">
        <v>3.5</v>
      </c>
      <c r="L57" s="70">
        <v>10</v>
      </c>
      <c r="M57" s="70">
        <v>0</v>
      </c>
      <c r="N57" s="71">
        <f aca="true" t="shared" si="13" ref="N57:N62">(SUM(G57:M57)-LARGE(G57:M57,1)-LARGE(G57:M57,2)-SMALL(G57:M57,1)-SMALL(G57:M57,2))</f>
        <v>14</v>
      </c>
      <c r="O57" s="72">
        <f aca="true" t="shared" si="14" ref="O57:O62">(SUM(G57:M57)-LARGE(G57:M57,1)-LARGE(G57:M57,2)-SMALL(G57:M57,1)-SMALL(G57:M57,2))*F57</f>
        <v>29.400000000000002</v>
      </c>
      <c r="P57" s="73">
        <f t="shared" si="2"/>
        <v>173.15</v>
      </c>
      <c r="Q57" s="57"/>
      <c r="R57" s="64" t="str">
        <f>'[1]СТАРТ+'!V30</f>
        <v>Горланова Е.В.</v>
      </c>
      <c r="S57" s="65"/>
      <c r="T57" s="65"/>
    </row>
    <row r="58" spans="1:20" s="66" customFormat="1" ht="13.5" customHeight="1">
      <c r="A58" s="57"/>
      <c r="B58" s="58"/>
      <c r="C58" s="67"/>
      <c r="D58" s="57" t="str">
        <f>'[1]СТАРТ+'!F31</f>
        <v>5231Д</v>
      </c>
      <c r="E58" s="58">
        <f>'[1]СТАРТ+'!G31</f>
        <v>7</v>
      </c>
      <c r="F58" s="68">
        <f>'[1]СТАРТ+'!H31</f>
        <v>2</v>
      </c>
      <c r="G58" s="69">
        <v>6.5</v>
      </c>
      <c r="H58" s="69">
        <v>7</v>
      </c>
      <c r="I58" s="69">
        <v>6.5</v>
      </c>
      <c r="J58" s="69">
        <v>7</v>
      </c>
      <c r="K58" s="69">
        <v>6.5</v>
      </c>
      <c r="L58" s="70">
        <v>10</v>
      </c>
      <c r="M58" s="70">
        <v>0</v>
      </c>
      <c r="N58" s="71">
        <f t="shared" si="13"/>
        <v>20</v>
      </c>
      <c r="O58" s="72">
        <f t="shared" si="14"/>
        <v>40</v>
      </c>
      <c r="P58" s="73">
        <f t="shared" si="2"/>
        <v>173.15</v>
      </c>
      <c r="Q58" s="57"/>
      <c r="R58" s="65" t="str">
        <f>'[1]СТАРТ+'!W30</f>
        <v>ТРЕНЕР3</v>
      </c>
      <c r="S58" s="65"/>
      <c r="T58" s="65"/>
    </row>
    <row r="59" spans="3:18" ht="13.5" customHeight="1">
      <c r="C59" s="74"/>
      <c r="D59" s="57" t="str">
        <f>'[1]СТАРТ+'!I31</f>
        <v>405С</v>
      </c>
      <c r="E59" s="58">
        <f>'[1]СТАРТ+'!J31</f>
        <v>7</v>
      </c>
      <c r="F59" s="68">
        <f>'[1]СТАРТ+'!K31</f>
        <v>2.7</v>
      </c>
      <c r="G59" s="69">
        <v>4.5</v>
      </c>
      <c r="H59" s="69">
        <v>4</v>
      </c>
      <c r="I59" s="69">
        <v>4.5</v>
      </c>
      <c r="J59" s="69">
        <v>4.5</v>
      </c>
      <c r="K59" s="69">
        <v>4</v>
      </c>
      <c r="L59" s="70">
        <v>10</v>
      </c>
      <c r="M59" s="70">
        <v>0</v>
      </c>
      <c r="N59" s="71">
        <f t="shared" si="13"/>
        <v>13</v>
      </c>
      <c r="O59" s="72">
        <f t="shared" si="14"/>
        <v>35.1</v>
      </c>
      <c r="P59" s="73">
        <f t="shared" si="2"/>
        <v>173.15</v>
      </c>
      <c r="Q59" s="1"/>
      <c r="R59" s="75"/>
    </row>
    <row r="60" spans="3:18" ht="13.5" customHeight="1">
      <c r="C60" s="74"/>
      <c r="D60" s="57" t="str">
        <f>'[1]СТАРТ+'!L31</f>
        <v>203В</v>
      </c>
      <c r="E60" s="58">
        <f>'[1]СТАРТ+'!M31</f>
        <v>5</v>
      </c>
      <c r="F60" s="68">
        <f>'[1]СТАРТ+'!N31</f>
        <v>2.3</v>
      </c>
      <c r="G60" s="69">
        <v>5</v>
      </c>
      <c r="H60" s="69">
        <v>5</v>
      </c>
      <c r="I60" s="69">
        <v>5.5</v>
      </c>
      <c r="J60" s="69">
        <v>5.5</v>
      </c>
      <c r="K60" s="69">
        <v>5</v>
      </c>
      <c r="L60" s="70">
        <v>10</v>
      </c>
      <c r="M60" s="70">
        <v>0</v>
      </c>
      <c r="N60" s="71">
        <f t="shared" si="13"/>
        <v>15.5</v>
      </c>
      <c r="O60" s="72">
        <f t="shared" si="14"/>
        <v>35.65</v>
      </c>
      <c r="P60" s="73">
        <f t="shared" si="2"/>
        <v>173.15</v>
      </c>
      <c r="Q60" s="1"/>
      <c r="R60" s="75"/>
    </row>
    <row r="61" spans="2:18" ht="13.5" customHeight="1">
      <c r="B61" s="91"/>
      <c r="C61" s="92"/>
      <c r="D61" s="93" t="str">
        <f>'[1]СТАРТ+'!O31</f>
        <v>5132Д</v>
      </c>
      <c r="E61" s="94">
        <f>'[1]СТАРТ+'!P31</f>
        <v>5</v>
      </c>
      <c r="F61" s="95">
        <f>'[1]СТАРТ+'!Q31</f>
        <v>2.2</v>
      </c>
      <c r="G61" s="96">
        <v>4.5</v>
      </c>
      <c r="H61" s="96">
        <v>5</v>
      </c>
      <c r="I61" s="96">
        <v>5</v>
      </c>
      <c r="J61" s="96">
        <v>5</v>
      </c>
      <c r="K61" s="96">
        <v>6</v>
      </c>
      <c r="L61" s="70">
        <v>10</v>
      </c>
      <c r="M61" s="70">
        <v>0</v>
      </c>
      <c r="N61" s="97">
        <f t="shared" si="13"/>
        <v>15</v>
      </c>
      <c r="O61" s="98">
        <f t="shared" si="14"/>
        <v>33</v>
      </c>
      <c r="P61" s="73">
        <f t="shared" si="2"/>
        <v>173.15</v>
      </c>
      <c r="Q61" s="91"/>
      <c r="R61" s="99"/>
    </row>
    <row r="62" spans="1:18" s="14" customFormat="1" ht="13.5" customHeight="1" hidden="1">
      <c r="A62" s="76"/>
      <c r="B62" s="76"/>
      <c r="C62" s="77"/>
      <c r="D62" s="78" t="str">
        <f>'[1]СТАРТ+'!R31</f>
        <v>105в</v>
      </c>
      <c r="E62" s="79">
        <f>'[1]СТАРТ+'!S31</f>
        <v>5</v>
      </c>
      <c r="F62" s="80">
        <f>'[1]СТАРТ+'!T31</f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81">
        <f t="shared" si="13"/>
        <v>0</v>
      </c>
      <c r="O62" s="81">
        <f t="shared" si="14"/>
        <v>0</v>
      </c>
      <c r="P62" s="73">
        <f t="shared" si="2"/>
        <v>173.15</v>
      </c>
      <c r="Q62" s="76"/>
      <c r="R62" s="82"/>
    </row>
    <row r="63" spans="3:18" ht="13.5" customHeight="1">
      <c r="C63" s="83"/>
      <c r="D63" s="84" t="s">
        <v>55</v>
      </c>
      <c r="E63" s="60"/>
      <c r="F63" s="85">
        <f>SUM(F57:F62)</f>
        <v>11.3</v>
      </c>
      <c r="G63" s="86">
        <v>7.6</v>
      </c>
      <c r="H63" s="87">
        <f>SUM(G63-F63)</f>
        <v>-3.700000000000001</v>
      </c>
      <c r="I63" s="87"/>
      <c r="J63" s="87"/>
      <c r="K63" s="87"/>
      <c r="L63" s="87"/>
      <c r="M63" s="87"/>
      <c r="N63" s="81"/>
      <c r="O63" s="88">
        <f>SUM(O57:O61)</f>
        <v>173.15</v>
      </c>
      <c r="P63" s="73">
        <f t="shared" si="2"/>
        <v>173.15</v>
      </c>
      <c r="Q63" s="1"/>
      <c r="R63" s="75"/>
    </row>
    <row r="64" spans="1:20" s="66" customFormat="1" ht="15" customHeight="1">
      <c r="A64" s="57">
        <v>8</v>
      </c>
      <c r="B64" s="58">
        <f>'[1]СТАРТ+'!B62</f>
        <v>8</v>
      </c>
      <c r="C64" s="59" t="str">
        <f>'[1]СТАРТ+'!C62</f>
        <v>Адамук Андрей</v>
      </c>
      <c r="D64" s="60"/>
      <c r="E64" s="60"/>
      <c r="F64" s="61"/>
      <c r="G64" s="59"/>
      <c r="H64" s="59">
        <f>'[1]СТАРТ+'!I62</f>
        <v>2004</v>
      </c>
      <c r="I64" s="59" t="str">
        <f>'[1]СТАРТ+'!J62</f>
        <v>1р.</v>
      </c>
      <c r="J64" s="59" t="str">
        <f>'[1]СТАРТ+'!K62</f>
        <v>КСДЮСШОР по ВВС «Невская волна»</v>
      </c>
      <c r="K64" s="62"/>
      <c r="L64" s="59"/>
      <c r="M64" s="59"/>
      <c r="N64" s="59"/>
      <c r="O64" s="57"/>
      <c r="P64" s="63">
        <f>SUM(O71)</f>
        <v>171.4</v>
      </c>
      <c r="Q64" s="60"/>
      <c r="R64" s="64" t="str">
        <f>'[1]СТАРТ+'!U62</f>
        <v>Печковская Г.И.</v>
      </c>
      <c r="S64" s="65" t="str">
        <f>R65</f>
        <v>ТРЕНЕР2</v>
      </c>
      <c r="T64" s="65" t="str">
        <f>R66</f>
        <v>ТРЕНЕР3</v>
      </c>
    </row>
    <row r="65" spans="1:20" s="66" customFormat="1" ht="13.5" customHeight="1">
      <c r="A65" s="57"/>
      <c r="B65" s="58"/>
      <c r="C65" s="67"/>
      <c r="D65" s="57" t="str">
        <f>'[1]СТАРТ+'!C63</f>
        <v>201В</v>
      </c>
      <c r="E65" s="58">
        <f>'[1]СТАРТ+'!D63</f>
        <v>5</v>
      </c>
      <c r="F65" s="68">
        <f>'[1]СТАРТ+'!E63</f>
        <v>1.6</v>
      </c>
      <c r="G65" s="69">
        <v>6</v>
      </c>
      <c r="H65" s="69">
        <v>7</v>
      </c>
      <c r="I65" s="69">
        <v>6.5</v>
      </c>
      <c r="J65" s="69">
        <v>6</v>
      </c>
      <c r="K65" s="69">
        <v>7</v>
      </c>
      <c r="L65" s="70">
        <v>10</v>
      </c>
      <c r="M65" s="70">
        <v>0</v>
      </c>
      <c r="N65" s="71">
        <f aca="true" t="shared" si="15" ref="N65:N70">(SUM(G65:M65)-LARGE(G65:M65,1)-LARGE(G65:M65,2)-SMALL(G65:M65,1)-SMALL(G65:M65,2))</f>
        <v>19.5</v>
      </c>
      <c r="O65" s="72">
        <f aca="true" t="shared" si="16" ref="O65:O70">(SUM(G65:M65)-LARGE(G65:M65,1)-LARGE(G65:M65,2)-SMALL(G65:M65,1)-SMALL(G65:M65,2))*F65</f>
        <v>31.200000000000003</v>
      </c>
      <c r="P65" s="73">
        <f t="shared" si="2"/>
        <v>171.4</v>
      </c>
      <c r="Q65" s="57"/>
      <c r="R65" s="65" t="str">
        <f>'[1]СТАРТ+'!V62</f>
        <v>ТРЕНЕР2</v>
      </c>
      <c r="S65" s="65"/>
      <c r="T65" s="65"/>
    </row>
    <row r="66" spans="1:20" s="66" customFormat="1" ht="13.5" customHeight="1">
      <c r="A66" s="57"/>
      <c r="B66" s="58"/>
      <c r="C66" s="67"/>
      <c r="D66" s="57" t="str">
        <f>'[1]СТАРТ+'!F63</f>
        <v>5231Д</v>
      </c>
      <c r="E66" s="58">
        <f>'[1]СТАРТ+'!G63</f>
        <v>5</v>
      </c>
      <c r="F66" s="68">
        <f>'[1]СТАРТ+'!H63</f>
        <v>2</v>
      </c>
      <c r="G66" s="69">
        <v>4.5</v>
      </c>
      <c r="H66" s="69">
        <v>5</v>
      </c>
      <c r="I66" s="69">
        <v>5.5</v>
      </c>
      <c r="J66" s="69">
        <v>5</v>
      </c>
      <c r="K66" s="69">
        <v>5.5</v>
      </c>
      <c r="L66" s="70">
        <v>10</v>
      </c>
      <c r="M66" s="70">
        <v>0</v>
      </c>
      <c r="N66" s="71">
        <f t="shared" si="15"/>
        <v>15.5</v>
      </c>
      <c r="O66" s="72">
        <f t="shared" si="16"/>
        <v>31</v>
      </c>
      <c r="P66" s="73">
        <f t="shared" si="2"/>
        <v>171.4</v>
      </c>
      <c r="Q66" s="57"/>
      <c r="R66" s="65" t="str">
        <f>'[1]СТАРТ+'!W62</f>
        <v>ТРЕНЕР3</v>
      </c>
      <c r="S66" s="65"/>
      <c r="T66" s="65"/>
    </row>
    <row r="67" spans="3:18" ht="13.5" customHeight="1">
      <c r="C67" s="74"/>
      <c r="D67" s="57" t="str">
        <f>'[1]СТАРТ+'!I63</f>
        <v>403В</v>
      </c>
      <c r="E67" s="58">
        <f>'[1]СТАРТ+'!J63</f>
        <v>5</v>
      </c>
      <c r="F67" s="68">
        <f>'[1]СТАРТ+'!K63</f>
        <v>2.4</v>
      </c>
      <c r="G67" s="69">
        <v>5</v>
      </c>
      <c r="H67" s="69">
        <v>6</v>
      </c>
      <c r="I67" s="69">
        <v>5.5</v>
      </c>
      <c r="J67" s="69">
        <v>5.5</v>
      </c>
      <c r="K67" s="69">
        <v>4.5</v>
      </c>
      <c r="L67" s="70">
        <v>10</v>
      </c>
      <c r="M67" s="70">
        <v>0</v>
      </c>
      <c r="N67" s="71">
        <f t="shared" si="15"/>
        <v>16</v>
      </c>
      <c r="O67" s="72">
        <f t="shared" si="16"/>
        <v>38.4</v>
      </c>
      <c r="P67" s="73">
        <f t="shared" si="2"/>
        <v>171.4</v>
      </c>
      <c r="Q67" s="1"/>
      <c r="R67" s="82"/>
    </row>
    <row r="68" spans="3:18" ht="13.5" customHeight="1">
      <c r="C68" s="74"/>
      <c r="D68" s="57" t="str">
        <f>'[1]СТАРТ+'!L63</f>
        <v>203В</v>
      </c>
      <c r="E68" s="58">
        <f>'[1]СТАРТ+'!M63</f>
        <v>5</v>
      </c>
      <c r="F68" s="68">
        <f>'[1]СТАРТ+'!N63</f>
        <v>2.3</v>
      </c>
      <c r="G68" s="69">
        <v>5</v>
      </c>
      <c r="H68" s="69">
        <v>5</v>
      </c>
      <c r="I68" s="69">
        <v>5</v>
      </c>
      <c r="J68" s="69">
        <v>5</v>
      </c>
      <c r="K68" s="69">
        <v>3.5</v>
      </c>
      <c r="L68" s="70">
        <v>10</v>
      </c>
      <c r="M68" s="70">
        <v>0</v>
      </c>
      <c r="N68" s="71">
        <f t="shared" si="15"/>
        <v>15</v>
      </c>
      <c r="O68" s="72">
        <f t="shared" si="16"/>
        <v>34.5</v>
      </c>
      <c r="P68" s="73">
        <f t="shared" si="2"/>
        <v>171.4</v>
      </c>
      <c r="Q68" s="1"/>
      <c r="R68" s="75"/>
    </row>
    <row r="69" spans="3:18" ht="13.5" customHeight="1">
      <c r="C69" s="74"/>
      <c r="D69" s="57" t="str">
        <f>'[1]СТАРТ+'!O63</f>
        <v>5132Д</v>
      </c>
      <c r="E69" s="58">
        <f>'[1]СТАРТ+'!P63</f>
        <v>5</v>
      </c>
      <c r="F69" s="68">
        <f>'[1]СТАРТ+'!Q63</f>
        <v>2.2</v>
      </c>
      <c r="G69" s="69">
        <v>5.5</v>
      </c>
      <c r="H69" s="69">
        <v>5.5</v>
      </c>
      <c r="I69" s="69">
        <v>5.5</v>
      </c>
      <c r="J69" s="69">
        <v>5.5</v>
      </c>
      <c r="K69" s="69">
        <v>5</v>
      </c>
      <c r="L69" s="70">
        <v>10</v>
      </c>
      <c r="M69" s="70">
        <v>0</v>
      </c>
      <c r="N69" s="71">
        <f t="shared" si="15"/>
        <v>16.5</v>
      </c>
      <c r="O69" s="72">
        <f t="shared" si="16"/>
        <v>36.300000000000004</v>
      </c>
      <c r="P69" s="73">
        <f t="shared" si="2"/>
        <v>171.4</v>
      </c>
      <c r="Q69" s="1"/>
      <c r="R69" s="75"/>
    </row>
    <row r="70" spans="1:18" s="14" customFormat="1" ht="13.5" customHeight="1" hidden="1">
      <c r="A70" s="76"/>
      <c r="B70" s="76"/>
      <c r="C70" s="77"/>
      <c r="D70" s="78" t="str">
        <f>'[1]СТАРТ+'!R63</f>
        <v>105в</v>
      </c>
      <c r="E70" s="79">
        <f>'[1]СТАРТ+'!S63</f>
        <v>5</v>
      </c>
      <c r="F70" s="80">
        <f>'[1]СТАРТ+'!T63</f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81">
        <f t="shared" si="15"/>
        <v>0</v>
      </c>
      <c r="O70" s="81">
        <f t="shared" si="16"/>
        <v>0</v>
      </c>
      <c r="P70" s="73">
        <f t="shared" si="2"/>
        <v>171.4</v>
      </c>
      <c r="Q70" s="76"/>
      <c r="R70" s="82"/>
    </row>
    <row r="71" spans="3:18" ht="13.5" customHeight="1">
      <c r="C71" s="83"/>
      <c r="D71" s="84" t="s">
        <v>55</v>
      </c>
      <c r="E71" s="60"/>
      <c r="F71" s="85">
        <f>SUM(F65:F70)</f>
        <v>10.5</v>
      </c>
      <c r="G71" s="86">
        <v>7.6</v>
      </c>
      <c r="H71" s="87">
        <f>SUM(G71-F71)</f>
        <v>-2.9000000000000004</v>
      </c>
      <c r="I71" s="87"/>
      <c r="J71" s="87"/>
      <c r="K71" s="87"/>
      <c r="L71" s="87"/>
      <c r="M71" s="87"/>
      <c r="N71" s="81"/>
      <c r="O71" s="88">
        <f>SUM(O65:O69)</f>
        <v>171.4</v>
      </c>
      <c r="P71" s="73">
        <f t="shared" si="2"/>
        <v>171.4</v>
      </c>
      <c r="Q71" s="1"/>
      <c r="R71" s="75"/>
    </row>
    <row r="72" spans="1:20" s="66" customFormat="1" ht="15" customHeight="1">
      <c r="A72" s="57">
        <v>9</v>
      </c>
      <c r="B72" s="58">
        <f>'[1]СТАРТ+'!B70</f>
        <v>9</v>
      </c>
      <c r="C72" s="59" t="str">
        <f>'[1]СТАРТ+'!C70</f>
        <v>Кассиров Павел</v>
      </c>
      <c r="D72" s="60"/>
      <c r="E72" s="60"/>
      <c r="F72" s="61"/>
      <c r="G72" s="59"/>
      <c r="H72" s="59">
        <f>'[1]СТАРТ+'!I70</f>
        <v>2004</v>
      </c>
      <c r="I72" s="59" t="str">
        <f>'[1]СТАРТ+'!J70</f>
        <v>1р.</v>
      </c>
      <c r="J72" s="59" t="str">
        <f>'[1]СТАРТ+'!K70</f>
        <v>КСДЮСШОР по ВВС «Невская волна»</v>
      </c>
      <c r="K72" s="62"/>
      <c r="L72" s="59"/>
      <c r="M72" s="59"/>
      <c r="N72" s="59"/>
      <c r="O72" s="57"/>
      <c r="P72" s="63">
        <f>SUM(O79)</f>
        <v>169.95000000000002</v>
      </c>
      <c r="Q72" s="60"/>
      <c r="R72" s="64" t="str">
        <f>'[1]СТАРТ+'!U70</f>
        <v>Леонтьевская С.С.</v>
      </c>
      <c r="S72" s="65" t="str">
        <f>R73</f>
        <v>Данюков Р.В.</v>
      </c>
      <c r="T72" s="65" t="str">
        <f>R74</f>
        <v>ТРЕНЕР3</v>
      </c>
    </row>
    <row r="73" spans="1:20" s="66" customFormat="1" ht="13.5" customHeight="1">
      <c r="A73" s="57"/>
      <c r="B73" s="58"/>
      <c r="C73" s="67"/>
      <c r="D73" s="57" t="str">
        <f>'[1]СТАРТ+'!C71</f>
        <v>403В</v>
      </c>
      <c r="E73" s="58">
        <f>'[1]СТАРТ+'!D71</f>
        <v>7</v>
      </c>
      <c r="F73" s="68">
        <f>'[1]СТАРТ+'!E71</f>
        <v>2.1</v>
      </c>
      <c r="G73" s="69">
        <v>6</v>
      </c>
      <c r="H73" s="69">
        <v>6</v>
      </c>
      <c r="I73" s="69">
        <v>6</v>
      </c>
      <c r="J73" s="69">
        <v>6</v>
      </c>
      <c r="K73" s="69">
        <v>6</v>
      </c>
      <c r="L73" s="70">
        <v>10</v>
      </c>
      <c r="M73" s="70">
        <v>0</v>
      </c>
      <c r="N73" s="71">
        <f aca="true" t="shared" si="17" ref="N73:N78">(SUM(G73:M73)-LARGE(G73:M73,1)-LARGE(G73:M73,2)-SMALL(G73:M73,1)-SMALL(G73:M73,2))</f>
        <v>18</v>
      </c>
      <c r="O73" s="72">
        <f aca="true" t="shared" si="18" ref="O73:O78">(SUM(G73:M73)-LARGE(G73:M73,1)-LARGE(G73:M73,2)-SMALL(G73:M73,1)-SMALL(G73:M73,2))*F73</f>
        <v>37.800000000000004</v>
      </c>
      <c r="P73" s="73">
        <f aca="true" t="shared" si="19" ref="P73:P87">P72</f>
        <v>169.95000000000002</v>
      </c>
      <c r="Q73" s="57"/>
      <c r="R73" s="64" t="str">
        <f>'[1]СТАРТ+'!V70</f>
        <v>Данюков Р.В.</v>
      </c>
      <c r="S73" s="65"/>
      <c r="T73" s="65"/>
    </row>
    <row r="74" spans="1:20" s="66" customFormat="1" ht="13.5" customHeight="1">
      <c r="A74" s="57"/>
      <c r="B74" s="58"/>
      <c r="C74" s="67"/>
      <c r="D74" s="57" t="str">
        <f>'[1]СТАРТ+'!F71</f>
        <v>5231Д</v>
      </c>
      <c r="E74" s="58">
        <f>'[1]СТАРТ+'!G71</f>
        <v>7</v>
      </c>
      <c r="F74" s="68">
        <f>'[1]СТАРТ+'!H71</f>
        <v>2</v>
      </c>
      <c r="G74" s="69">
        <v>5.5</v>
      </c>
      <c r="H74" s="69">
        <v>5</v>
      </c>
      <c r="I74" s="69">
        <v>5</v>
      </c>
      <c r="J74" s="69">
        <v>5.5</v>
      </c>
      <c r="K74" s="69">
        <v>6</v>
      </c>
      <c r="L74" s="70">
        <v>10</v>
      </c>
      <c r="M74" s="70">
        <v>0</v>
      </c>
      <c r="N74" s="71">
        <f t="shared" si="17"/>
        <v>16</v>
      </c>
      <c r="O74" s="72">
        <f t="shared" si="18"/>
        <v>32</v>
      </c>
      <c r="P74" s="73">
        <f t="shared" si="19"/>
        <v>169.95000000000002</v>
      </c>
      <c r="Q74" s="57"/>
      <c r="R74" s="65" t="str">
        <f>'[1]СТАРТ+'!W70</f>
        <v>ТРЕНЕР3</v>
      </c>
      <c r="S74" s="65"/>
      <c r="T74" s="65"/>
    </row>
    <row r="75" spans="3:18" ht="13.5" customHeight="1">
      <c r="C75" s="74"/>
      <c r="D75" s="57" t="str">
        <f>'[1]СТАРТ+'!I71</f>
        <v>405С</v>
      </c>
      <c r="E75" s="58">
        <f>'[1]СТАРТ+'!J71</f>
        <v>7</v>
      </c>
      <c r="F75" s="68">
        <f>'[1]СТАРТ+'!K71</f>
        <v>2.7</v>
      </c>
      <c r="G75" s="69">
        <v>5</v>
      </c>
      <c r="H75" s="69">
        <v>5</v>
      </c>
      <c r="I75" s="69">
        <v>5.5</v>
      </c>
      <c r="J75" s="69">
        <v>5</v>
      </c>
      <c r="K75" s="69">
        <v>4.5</v>
      </c>
      <c r="L75" s="70">
        <v>10</v>
      </c>
      <c r="M75" s="70">
        <v>0</v>
      </c>
      <c r="N75" s="71">
        <f t="shared" si="17"/>
        <v>15</v>
      </c>
      <c r="O75" s="72">
        <f t="shared" si="18"/>
        <v>40.5</v>
      </c>
      <c r="P75" s="73">
        <f t="shared" si="19"/>
        <v>169.95000000000002</v>
      </c>
      <c r="Q75" s="1"/>
      <c r="R75" s="75"/>
    </row>
    <row r="76" spans="3:18" ht="13.5" customHeight="1">
      <c r="C76" s="74"/>
      <c r="D76" s="57" t="str">
        <f>'[1]СТАРТ+'!L71</f>
        <v>203В</v>
      </c>
      <c r="E76" s="58">
        <f>'[1]СТАРТ+'!M71</f>
        <v>5</v>
      </c>
      <c r="F76" s="68">
        <f>'[1]СТАРТ+'!N71</f>
        <v>2.3</v>
      </c>
      <c r="G76" s="69">
        <v>2.5</v>
      </c>
      <c r="H76" s="69">
        <v>2.5</v>
      </c>
      <c r="I76" s="69">
        <v>3</v>
      </c>
      <c r="J76" s="69">
        <v>3</v>
      </c>
      <c r="K76" s="69">
        <v>2.5</v>
      </c>
      <c r="L76" s="70">
        <v>10</v>
      </c>
      <c r="M76" s="70">
        <v>0</v>
      </c>
      <c r="N76" s="71">
        <f t="shared" si="17"/>
        <v>8</v>
      </c>
      <c r="O76" s="72">
        <f t="shared" si="18"/>
        <v>18.4</v>
      </c>
      <c r="P76" s="73">
        <f t="shared" si="19"/>
        <v>169.95000000000002</v>
      </c>
      <c r="Q76" s="1"/>
      <c r="R76" s="75"/>
    </row>
    <row r="77" spans="3:18" ht="13.5" customHeight="1">
      <c r="C77" s="74"/>
      <c r="D77" s="57" t="str">
        <f>'[1]СТАРТ+'!O71</f>
        <v>5134Д</v>
      </c>
      <c r="E77" s="58">
        <f>'[1]СТАРТ+'!P71</f>
        <v>7</v>
      </c>
      <c r="F77" s="68">
        <f>'[1]СТАРТ+'!Q71</f>
        <v>2.5</v>
      </c>
      <c r="G77" s="69">
        <v>5.5</v>
      </c>
      <c r="H77" s="69">
        <v>5.5</v>
      </c>
      <c r="I77" s="69">
        <v>5.5</v>
      </c>
      <c r="J77" s="69">
        <v>5.5</v>
      </c>
      <c r="K77" s="69">
        <v>4.5</v>
      </c>
      <c r="L77" s="70">
        <v>10</v>
      </c>
      <c r="M77" s="70">
        <v>0</v>
      </c>
      <c r="N77" s="71">
        <f t="shared" si="17"/>
        <v>16.5</v>
      </c>
      <c r="O77" s="72">
        <f t="shared" si="18"/>
        <v>41.25</v>
      </c>
      <c r="P77" s="73">
        <f t="shared" si="19"/>
        <v>169.95000000000002</v>
      </c>
      <c r="Q77" s="1"/>
      <c r="R77" s="75"/>
    </row>
    <row r="78" spans="1:18" s="14" customFormat="1" ht="13.5" customHeight="1" hidden="1">
      <c r="A78" s="76"/>
      <c r="B78" s="76"/>
      <c r="C78" s="77"/>
      <c r="D78" s="78" t="str">
        <f>'[1]СТАРТ+'!R71</f>
        <v>105в</v>
      </c>
      <c r="E78" s="79">
        <f>'[1]СТАРТ+'!S71</f>
        <v>5</v>
      </c>
      <c r="F78" s="80">
        <f>'[1]СТАРТ+'!T71</f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81">
        <f t="shared" si="17"/>
        <v>0</v>
      </c>
      <c r="O78" s="81">
        <f t="shared" si="18"/>
        <v>0</v>
      </c>
      <c r="P78" s="73">
        <f t="shared" si="19"/>
        <v>169.95000000000002</v>
      </c>
      <c r="Q78" s="76"/>
      <c r="R78" s="82"/>
    </row>
    <row r="79" spans="3:18" ht="13.5" customHeight="1">
      <c r="C79" s="83"/>
      <c r="D79" s="84" t="s">
        <v>55</v>
      </c>
      <c r="E79" s="60"/>
      <c r="F79" s="85">
        <f>SUM(F73:F78)</f>
        <v>11.6</v>
      </c>
      <c r="G79" s="86">
        <v>7.6</v>
      </c>
      <c r="H79" s="87">
        <f>SUM(G79-F79)</f>
        <v>-4</v>
      </c>
      <c r="I79" s="87"/>
      <c r="J79" s="87"/>
      <c r="K79" s="87"/>
      <c r="L79" s="87"/>
      <c r="M79" s="87"/>
      <c r="N79" s="81"/>
      <c r="O79" s="88">
        <f>SUM(O73:O77)</f>
        <v>169.95000000000002</v>
      </c>
      <c r="P79" s="73">
        <f t="shared" si="19"/>
        <v>169.95000000000002</v>
      </c>
      <c r="Q79" s="1"/>
      <c r="R79" s="75"/>
    </row>
    <row r="80" spans="1:20" s="66" customFormat="1" ht="15" customHeight="1">
      <c r="A80" s="57">
        <v>10</v>
      </c>
      <c r="B80" s="58">
        <f>'[1]СТАРТ+'!B54</f>
        <v>7</v>
      </c>
      <c r="C80" s="59" t="str">
        <f>'[1]СТАРТ+'!C54</f>
        <v>Быстров Михаил</v>
      </c>
      <c r="D80" s="60"/>
      <c r="E80" s="60"/>
      <c r="F80" s="61"/>
      <c r="G80" s="59"/>
      <c r="H80" s="59">
        <f>'[1]СТАРТ+'!I54</f>
        <v>2003</v>
      </c>
      <c r="I80" s="59" t="str">
        <f>'[1]СТАРТ+'!J54</f>
        <v>1р.</v>
      </c>
      <c r="J80" s="59" t="str">
        <f>'[1]СТАРТ+'!K54</f>
        <v>КСДЮСШОР по ВВС «Невская волна»</v>
      </c>
      <c r="K80" s="62"/>
      <c r="L80" s="59"/>
      <c r="M80" s="59"/>
      <c r="N80" s="59"/>
      <c r="O80" s="57"/>
      <c r="P80" s="63">
        <f>SUM(O87)</f>
        <v>141.4</v>
      </c>
      <c r="Q80" s="60"/>
      <c r="R80" s="64" t="str">
        <f>'[1]СТАРТ+'!U54</f>
        <v>Леонтьевская С.С.</v>
      </c>
      <c r="S80" s="65" t="str">
        <f>R81</f>
        <v>Горланова Е.В.</v>
      </c>
      <c r="T80" s="65" t="str">
        <f>R82</f>
        <v>ТРЕНЕР3</v>
      </c>
    </row>
    <row r="81" spans="1:20" s="66" customFormat="1" ht="13.5" customHeight="1">
      <c r="A81" s="57"/>
      <c r="B81" s="58"/>
      <c r="C81" s="67"/>
      <c r="D81" s="57" t="str">
        <f>'[1]СТАРТ+'!C55</f>
        <v>403В</v>
      </c>
      <c r="E81" s="58">
        <f>'[1]СТАРТ+'!D55</f>
        <v>7</v>
      </c>
      <c r="F81" s="68">
        <f>'[1]СТАРТ+'!E55</f>
        <v>2.1</v>
      </c>
      <c r="G81" s="69">
        <v>5</v>
      </c>
      <c r="H81" s="69">
        <v>4.5</v>
      </c>
      <c r="I81" s="69">
        <v>5</v>
      </c>
      <c r="J81" s="69">
        <v>5</v>
      </c>
      <c r="K81" s="69">
        <v>4.5</v>
      </c>
      <c r="L81" s="70">
        <v>10</v>
      </c>
      <c r="M81" s="70">
        <v>0</v>
      </c>
      <c r="N81" s="71">
        <f aca="true" t="shared" si="20" ref="N81:N86">(SUM(G81:M81)-LARGE(G81:M81,1)-LARGE(G81:M81,2)-SMALL(G81:M81,1)-SMALL(G81:M81,2))</f>
        <v>14.5</v>
      </c>
      <c r="O81" s="72">
        <f aca="true" t="shared" si="21" ref="O81:O86">(SUM(G81:M81)-LARGE(G81:M81,1)-LARGE(G81:M81,2)-SMALL(G81:M81,1)-SMALL(G81:M81,2))*F81</f>
        <v>30.450000000000003</v>
      </c>
      <c r="P81" s="73">
        <f t="shared" si="19"/>
        <v>141.4</v>
      </c>
      <c r="Q81" s="57"/>
      <c r="R81" s="64" t="str">
        <f>'[1]СТАРТ+'!V54</f>
        <v>Горланова Е.В.</v>
      </c>
      <c r="S81" s="65"/>
      <c r="T81" s="65"/>
    </row>
    <row r="82" spans="1:20" s="66" customFormat="1" ht="13.5" customHeight="1">
      <c r="A82" s="57"/>
      <c r="B82" s="58"/>
      <c r="C82" s="67"/>
      <c r="D82" s="57" t="str">
        <f>'[1]СТАРТ+'!F55</f>
        <v>201В</v>
      </c>
      <c r="E82" s="58">
        <f>'[1]СТАРТ+'!G55</f>
        <v>7</v>
      </c>
      <c r="F82" s="68">
        <f>'[1]СТАРТ+'!H55</f>
        <v>1.8</v>
      </c>
      <c r="G82" s="69">
        <v>4</v>
      </c>
      <c r="H82" s="69">
        <v>4</v>
      </c>
      <c r="I82" s="69">
        <v>4</v>
      </c>
      <c r="J82" s="69">
        <v>4</v>
      </c>
      <c r="K82" s="69">
        <v>4</v>
      </c>
      <c r="L82" s="70">
        <v>10</v>
      </c>
      <c r="M82" s="70">
        <v>0</v>
      </c>
      <c r="N82" s="71">
        <f t="shared" si="20"/>
        <v>12</v>
      </c>
      <c r="O82" s="72">
        <f t="shared" si="21"/>
        <v>21.6</v>
      </c>
      <c r="P82" s="73">
        <f t="shared" si="19"/>
        <v>141.4</v>
      </c>
      <c r="Q82" s="57"/>
      <c r="R82" s="65" t="str">
        <f>'[1]СТАРТ+'!W54</f>
        <v>ТРЕНЕР3</v>
      </c>
      <c r="S82" s="65"/>
      <c r="T82" s="65"/>
    </row>
    <row r="83" spans="3:18" ht="13.5" customHeight="1">
      <c r="C83" s="74"/>
      <c r="D83" s="57" t="str">
        <f>'[1]СТАРТ+'!I55</f>
        <v>5132Д</v>
      </c>
      <c r="E83" s="58">
        <f>'[1]СТАРТ+'!J55</f>
        <v>5</v>
      </c>
      <c r="F83" s="68">
        <f>'[1]СТАРТ+'!K55</f>
        <v>2.2</v>
      </c>
      <c r="G83" s="69">
        <v>4.5</v>
      </c>
      <c r="H83" s="69">
        <v>5</v>
      </c>
      <c r="I83" s="69">
        <v>4</v>
      </c>
      <c r="J83" s="69">
        <v>5</v>
      </c>
      <c r="K83" s="69">
        <v>4.5</v>
      </c>
      <c r="L83" s="70">
        <v>10</v>
      </c>
      <c r="M83" s="70">
        <v>0</v>
      </c>
      <c r="N83" s="71">
        <f t="shared" si="20"/>
        <v>14</v>
      </c>
      <c r="O83" s="72">
        <f t="shared" si="21"/>
        <v>30.800000000000004</v>
      </c>
      <c r="P83" s="73">
        <f t="shared" si="19"/>
        <v>141.4</v>
      </c>
      <c r="Q83" s="1"/>
      <c r="R83" s="75"/>
    </row>
    <row r="84" spans="3:18" ht="13.5" customHeight="1">
      <c r="C84" s="74"/>
      <c r="D84" s="57" t="str">
        <f>'[1]СТАРТ+'!L55</f>
        <v>105В</v>
      </c>
      <c r="E84" s="58">
        <f>'[1]СТАРТ+'!M55</f>
        <v>7</v>
      </c>
      <c r="F84" s="68">
        <f>'[1]СТАРТ+'!N55</f>
        <v>2.4</v>
      </c>
      <c r="G84" s="69">
        <v>4</v>
      </c>
      <c r="H84" s="69">
        <v>3.5</v>
      </c>
      <c r="I84" s="69">
        <v>3.5</v>
      </c>
      <c r="J84" s="69">
        <v>3.5</v>
      </c>
      <c r="K84" s="69">
        <v>3</v>
      </c>
      <c r="L84" s="70">
        <v>10</v>
      </c>
      <c r="M84" s="70">
        <v>0</v>
      </c>
      <c r="N84" s="71">
        <f t="shared" si="20"/>
        <v>10.5</v>
      </c>
      <c r="O84" s="72">
        <f t="shared" si="21"/>
        <v>25.2</v>
      </c>
      <c r="P84" s="73">
        <f t="shared" si="19"/>
        <v>141.4</v>
      </c>
      <c r="Q84" s="1"/>
      <c r="R84" s="75"/>
    </row>
    <row r="85" spans="3:18" ht="13.5" customHeight="1">
      <c r="C85" s="74"/>
      <c r="D85" s="57" t="str">
        <f>'[1]СТАРТ+'!O55</f>
        <v>203В</v>
      </c>
      <c r="E85" s="58">
        <f>'[1]СТАРТ+'!P55</f>
        <v>5</v>
      </c>
      <c r="F85" s="68">
        <f>'[1]СТАРТ+'!Q55</f>
        <v>2.3</v>
      </c>
      <c r="G85" s="69">
        <v>4.5</v>
      </c>
      <c r="H85" s="69">
        <v>5</v>
      </c>
      <c r="I85" s="69">
        <v>5</v>
      </c>
      <c r="J85" s="69">
        <v>5</v>
      </c>
      <c r="K85" s="69">
        <v>4.5</v>
      </c>
      <c r="L85" s="70">
        <v>10</v>
      </c>
      <c r="M85" s="70">
        <v>0</v>
      </c>
      <c r="N85" s="71">
        <f t="shared" si="20"/>
        <v>14.5</v>
      </c>
      <c r="O85" s="72">
        <f t="shared" si="21"/>
        <v>33.349999999999994</v>
      </c>
      <c r="P85" s="73">
        <f t="shared" si="19"/>
        <v>141.4</v>
      </c>
      <c r="Q85" s="1"/>
      <c r="R85" s="75"/>
    </row>
    <row r="86" spans="1:18" s="14" customFormat="1" ht="13.5" customHeight="1" hidden="1">
      <c r="A86" s="76"/>
      <c r="B86" s="76"/>
      <c r="C86" s="77"/>
      <c r="D86" s="78" t="str">
        <f>'[1]СТАРТ+'!R55</f>
        <v>105в</v>
      </c>
      <c r="E86" s="79">
        <f>'[1]СТАРТ+'!S55</f>
        <v>5</v>
      </c>
      <c r="F86" s="80">
        <f>'[1]СТАРТ+'!T55</f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81">
        <f t="shared" si="20"/>
        <v>0</v>
      </c>
      <c r="O86" s="81">
        <f t="shared" si="21"/>
        <v>0</v>
      </c>
      <c r="P86" s="73">
        <f t="shared" si="19"/>
        <v>141.4</v>
      </c>
      <c r="Q86" s="76"/>
      <c r="R86" s="82"/>
    </row>
    <row r="87" spans="3:18" ht="13.5" customHeight="1">
      <c r="C87" s="83"/>
      <c r="D87" s="84" t="s">
        <v>55</v>
      </c>
      <c r="E87" s="60"/>
      <c r="F87" s="85">
        <f>SUM(F81:F86)</f>
        <v>10.8</v>
      </c>
      <c r="G87" s="86">
        <v>7.6</v>
      </c>
      <c r="H87" s="87">
        <f>SUM(G87-F87)</f>
        <v>-3.200000000000001</v>
      </c>
      <c r="I87" s="87"/>
      <c r="J87" s="87"/>
      <c r="K87" s="87"/>
      <c r="L87" s="87"/>
      <c r="M87" s="87"/>
      <c r="N87" s="81"/>
      <c r="O87" s="88">
        <f>SUM(O81:O85)</f>
        <v>141.4</v>
      </c>
      <c r="P87" s="73">
        <f t="shared" si="19"/>
        <v>141.4</v>
      </c>
      <c r="Q87" s="1"/>
      <c r="R87" s="75"/>
    </row>
  </sheetData>
  <sheetProtection selectLockedCells="1" selectUnlockedCells="1"/>
  <mergeCells count="1">
    <mergeCell ref="G5:M5"/>
  </mergeCells>
  <printOptions/>
  <pageMargins left="0.39375" right="0" top="0.7298611111111111" bottom="0.3402777777777778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87"/>
  <sheetViews>
    <sheetView zoomScale="90" zoomScaleNormal="90" zoomScalePageLayoutView="0" workbookViewId="0" topLeftCell="A1">
      <selection activeCell="P18" sqref="P18"/>
    </sheetView>
  </sheetViews>
  <sheetFormatPr defaultColWidth="8.00390625" defaultRowHeight="12.75" outlineLevelRow="1"/>
  <cols>
    <col min="1" max="1" width="6.28125" style="1" customWidth="1"/>
    <col min="2" max="2" width="3.140625" style="1" customWidth="1"/>
    <col min="3" max="3" width="2.421875" style="4" customWidth="1"/>
    <col min="4" max="4" width="7.00390625" style="10" customWidth="1"/>
    <col min="5" max="5" width="4.140625" style="10" customWidth="1"/>
    <col min="6" max="6" width="5.57421875" style="11" customWidth="1"/>
    <col min="7" max="7" width="5.57421875" style="4" customWidth="1"/>
    <col min="8" max="11" width="5.7109375" style="12" customWidth="1"/>
    <col min="12" max="12" width="5.00390625" style="4" customWidth="1"/>
    <col min="13" max="13" width="1.57421875" style="4" customWidth="1"/>
    <col min="14" max="14" width="6.7109375" style="4" customWidth="1"/>
    <col min="15" max="15" width="10.7109375" style="4" customWidth="1"/>
    <col min="16" max="16" width="11.421875" style="13" customWidth="1"/>
    <col min="17" max="17" width="8.7109375" style="4" customWidth="1"/>
    <col min="18" max="18" width="17.00390625" style="3" customWidth="1"/>
    <col min="19" max="19" width="11.7109375" style="14" customWidth="1"/>
    <col min="20" max="20" width="8.00390625" style="14" customWidth="1"/>
    <col min="21" max="16384" width="8.00390625" style="4" customWidth="1"/>
  </cols>
  <sheetData>
    <row r="1" spans="1:19" ht="15">
      <c r="A1" s="5"/>
      <c r="B1" s="5"/>
      <c r="C1" s="6"/>
      <c r="D1" s="15"/>
      <c r="E1" s="15"/>
      <c r="F1" s="16"/>
      <c r="G1" s="15"/>
      <c r="H1" s="6"/>
      <c r="I1" s="17" t="s">
        <v>42</v>
      </c>
      <c r="J1" s="6"/>
      <c r="K1" s="18"/>
      <c r="L1" s="6"/>
      <c r="M1" s="6"/>
      <c r="N1" s="6"/>
      <c r="O1" s="6"/>
      <c r="P1" s="19"/>
      <c r="Q1" s="20"/>
      <c r="R1" s="6"/>
      <c r="S1" s="21"/>
    </row>
    <row r="2" spans="1:19" ht="14.25">
      <c r="A2" s="2"/>
      <c r="B2" s="2"/>
      <c r="C2" s="22"/>
      <c r="D2" s="23"/>
      <c r="E2" s="23"/>
      <c r="F2" s="24"/>
      <c r="G2" s="2"/>
      <c r="H2" s="2"/>
      <c r="I2" s="2"/>
      <c r="J2" s="2"/>
      <c r="K2" s="9" t="s">
        <v>43</v>
      </c>
      <c r="L2" s="2"/>
      <c r="M2" s="2"/>
      <c r="N2" s="6"/>
      <c r="O2" s="6"/>
      <c r="P2" s="19"/>
      <c r="Q2" s="20"/>
      <c r="R2" s="6"/>
      <c r="S2" s="21"/>
    </row>
    <row r="3" spans="1:19" ht="15.75">
      <c r="A3" s="25"/>
      <c r="B3" s="25"/>
      <c r="C3" s="15"/>
      <c r="D3" s="8" t="s">
        <v>56</v>
      </c>
      <c r="E3" s="8"/>
      <c r="F3" s="8"/>
      <c r="G3" s="8"/>
      <c r="H3" s="8"/>
      <c r="I3" s="8"/>
      <c r="J3" s="8"/>
      <c r="K3" s="7"/>
      <c r="L3" s="6"/>
      <c r="M3" s="6"/>
      <c r="N3" s="6"/>
      <c r="O3" s="6"/>
      <c r="P3" s="19"/>
      <c r="Q3" s="20"/>
      <c r="R3" s="6"/>
      <c r="S3" s="26"/>
    </row>
    <row r="4" spans="1:19" ht="15">
      <c r="A4" s="25"/>
      <c r="B4" s="25"/>
      <c r="D4" s="15" t="s">
        <v>44</v>
      </c>
      <c r="E4" s="15"/>
      <c r="F4" s="16"/>
      <c r="G4" s="17"/>
      <c r="H4" s="17"/>
      <c r="I4" s="17"/>
      <c r="J4" s="17"/>
      <c r="K4" s="17"/>
      <c r="L4" s="6"/>
      <c r="M4" s="6"/>
      <c r="N4" s="6"/>
      <c r="O4" s="6"/>
      <c r="P4" s="19"/>
      <c r="Q4" s="20"/>
      <c r="R4" s="6"/>
      <c r="S4" s="21"/>
    </row>
    <row r="5" spans="1:20" ht="12.75" customHeight="1">
      <c r="A5" s="27"/>
      <c r="B5" s="27"/>
      <c r="C5" s="28" t="s">
        <v>45</v>
      </c>
      <c r="D5" s="29"/>
      <c r="E5" s="29"/>
      <c r="F5" s="30"/>
      <c r="G5" s="102" t="s">
        <v>46</v>
      </c>
      <c r="H5" s="102"/>
      <c r="I5" s="102"/>
      <c r="J5" s="102"/>
      <c r="K5" s="102"/>
      <c r="L5" s="102"/>
      <c r="M5" s="102"/>
      <c r="N5" s="31"/>
      <c r="O5" s="31"/>
      <c r="P5" s="32"/>
      <c r="Q5" s="33" t="s">
        <v>47</v>
      </c>
      <c r="R5" s="34"/>
      <c r="S5" s="35"/>
      <c r="T5" s="35"/>
    </row>
    <row r="6" spans="1:20" ht="13.5" thickBot="1">
      <c r="A6" s="36" t="s">
        <v>48</v>
      </c>
      <c r="B6" s="36" t="s">
        <v>49</v>
      </c>
      <c r="C6" s="37"/>
      <c r="D6" s="38" t="s">
        <v>50</v>
      </c>
      <c r="E6" s="38"/>
      <c r="F6" s="39" t="s">
        <v>51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1">
        <v>6</v>
      </c>
      <c r="M6" s="41">
        <v>7</v>
      </c>
      <c r="N6" s="40"/>
      <c r="O6" s="42"/>
      <c r="P6" s="43" t="s">
        <v>52</v>
      </c>
      <c r="Q6" s="44" t="s">
        <v>53</v>
      </c>
      <c r="R6" s="45" t="s">
        <v>54</v>
      </c>
      <c r="S6" s="46" t="s">
        <v>54</v>
      </c>
      <c r="T6" s="46" t="s">
        <v>54</v>
      </c>
    </row>
    <row r="7" spans="1:19" ht="12.75">
      <c r="A7" s="47"/>
      <c r="B7" s="47"/>
      <c r="C7" s="48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  <c r="P7" s="53">
        <v>9999</v>
      </c>
      <c r="Q7" s="54"/>
      <c r="R7" s="55"/>
      <c r="S7" s="56"/>
    </row>
    <row r="8" spans="1:20" s="66" customFormat="1" ht="15" customHeight="1">
      <c r="A8" s="57">
        <v>1</v>
      </c>
      <c r="B8" s="58">
        <v>8</v>
      </c>
      <c r="C8" s="59" t="s">
        <v>33</v>
      </c>
      <c r="D8" s="60"/>
      <c r="E8" s="60"/>
      <c r="F8" s="61"/>
      <c r="G8" s="59"/>
      <c r="H8" s="59">
        <v>2004</v>
      </c>
      <c r="I8" s="59" t="s">
        <v>1</v>
      </c>
      <c r="J8" s="59" t="s">
        <v>2</v>
      </c>
      <c r="K8" s="62"/>
      <c r="L8" s="59"/>
      <c r="M8" s="59"/>
      <c r="N8" s="59"/>
      <c r="O8" s="57"/>
      <c r="P8" s="63">
        <v>201.45000000000002</v>
      </c>
      <c r="Q8" s="60"/>
      <c r="R8" s="64" t="s">
        <v>3</v>
      </c>
      <c r="S8" s="65" t="str">
        <f>R9</f>
        <v>Данюков Р.В.</v>
      </c>
      <c r="T8" s="65" t="str">
        <f>R10</f>
        <v>ТРЕНЕР3</v>
      </c>
    </row>
    <row r="9" spans="1:20" s="66" customFormat="1" ht="13.5" customHeight="1">
      <c r="A9" s="57"/>
      <c r="B9" s="58"/>
      <c r="C9" s="67"/>
      <c r="D9" s="57" t="s">
        <v>6</v>
      </c>
      <c r="E9" s="58">
        <v>7</v>
      </c>
      <c r="F9" s="68">
        <v>1.6</v>
      </c>
      <c r="G9" s="69">
        <v>8</v>
      </c>
      <c r="H9" s="69">
        <v>8</v>
      </c>
      <c r="I9" s="69">
        <v>7.5</v>
      </c>
      <c r="J9" s="69">
        <v>7.5</v>
      </c>
      <c r="K9" s="69">
        <v>7.5</v>
      </c>
      <c r="L9" s="70">
        <v>10</v>
      </c>
      <c r="M9" s="70">
        <v>0</v>
      </c>
      <c r="N9" s="71">
        <v>23</v>
      </c>
      <c r="O9" s="72">
        <v>36.800000000000004</v>
      </c>
      <c r="P9" s="73">
        <v>201.45000000000002</v>
      </c>
      <c r="Q9" s="57"/>
      <c r="R9" s="64" t="s">
        <v>13</v>
      </c>
      <c r="S9" s="65"/>
      <c r="T9" s="65"/>
    </row>
    <row r="10" spans="1:20" s="66" customFormat="1" ht="13.5" customHeight="1">
      <c r="A10" s="57"/>
      <c r="B10" s="58"/>
      <c r="C10" s="67"/>
      <c r="D10" s="57" t="s">
        <v>15</v>
      </c>
      <c r="E10" s="58">
        <v>7</v>
      </c>
      <c r="F10" s="68">
        <v>1.8</v>
      </c>
      <c r="G10" s="69">
        <v>5</v>
      </c>
      <c r="H10" s="69">
        <v>6</v>
      </c>
      <c r="I10" s="69">
        <v>5.5</v>
      </c>
      <c r="J10" s="69">
        <v>6</v>
      </c>
      <c r="K10" s="69">
        <v>5.5</v>
      </c>
      <c r="L10" s="70">
        <v>10</v>
      </c>
      <c r="M10" s="70">
        <v>0</v>
      </c>
      <c r="N10" s="71">
        <v>17</v>
      </c>
      <c r="O10" s="72">
        <v>30.6</v>
      </c>
      <c r="P10" s="73">
        <v>201.45000000000002</v>
      </c>
      <c r="Q10" s="57"/>
      <c r="R10" s="65" t="s">
        <v>5</v>
      </c>
      <c r="S10" s="65"/>
      <c r="T10" s="65"/>
    </row>
    <row r="11" spans="3:18" ht="13.5" customHeight="1" outlineLevel="1">
      <c r="C11" s="74"/>
      <c r="D11" s="57" t="s">
        <v>16</v>
      </c>
      <c r="E11" s="58">
        <v>7</v>
      </c>
      <c r="F11" s="68">
        <v>2.4</v>
      </c>
      <c r="G11" s="69">
        <v>6.5</v>
      </c>
      <c r="H11" s="69">
        <v>6.5</v>
      </c>
      <c r="I11" s="69">
        <v>6</v>
      </c>
      <c r="J11" s="69">
        <v>6</v>
      </c>
      <c r="K11" s="69">
        <v>6</v>
      </c>
      <c r="L11" s="70">
        <v>10</v>
      </c>
      <c r="M11" s="70">
        <v>0</v>
      </c>
      <c r="N11" s="71">
        <v>18.5</v>
      </c>
      <c r="O11" s="72">
        <v>44.4</v>
      </c>
      <c r="P11" s="73">
        <v>201.45000000000002</v>
      </c>
      <c r="Q11" s="1"/>
      <c r="R11" s="75"/>
    </row>
    <row r="12" spans="3:18" ht="13.5" customHeight="1" outlineLevel="1">
      <c r="C12" s="74"/>
      <c r="D12" s="57" t="s">
        <v>9</v>
      </c>
      <c r="E12" s="58">
        <v>5</v>
      </c>
      <c r="F12" s="68">
        <v>2.1</v>
      </c>
      <c r="G12" s="69">
        <v>5.5</v>
      </c>
      <c r="H12" s="69">
        <v>5.5</v>
      </c>
      <c r="I12" s="69">
        <v>5.5</v>
      </c>
      <c r="J12" s="69">
        <v>5.5</v>
      </c>
      <c r="K12" s="69">
        <v>5</v>
      </c>
      <c r="L12" s="70">
        <v>10</v>
      </c>
      <c r="M12" s="70">
        <v>0</v>
      </c>
      <c r="N12" s="71">
        <v>16.5</v>
      </c>
      <c r="O12" s="72">
        <v>34.65</v>
      </c>
      <c r="P12" s="73">
        <v>201.45000000000002</v>
      </c>
      <c r="Q12" s="1"/>
      <c r="R12" s="75"/>
    </row>
    <row r="13" spans="3:18" ht="13.5" customHeight="1" outlineLevel="1">
      <c r="C13" s="74"/>
      <c r="D13" s="57" t="s">
        <v>30</v>
      </c>
      <c r="E13" s="58">
        <v>7</v>
      </c>
      <c r="F13" s="68">
        <v>2.5</v>
      </c>
      <c r="G13" s="69">
        <v>7.5</v>
      </c>
      <c r="H13" s="69">
        <v>8</v>
      </c>
      <c r="I13" s="69">
        <v>7</v>
      </c>
      <c r="J13" s="69">
        <v>7.5</v>
      </c>
      <c r="K13" s="69">
        <v>7</v>
      </c>
      <c r="L13" s="70">
        <v>10</v>
      </c>
      <c r="M13" s="70">
        <v>0</v>
      </c>
      <c r="N13" s="71">
        <v>22</v>
      </c>
      <c r="O13" s="72">
        <v>55</v>
      </c>
      <c r="P13" s="73">
        <v>201.45000000000002</v>
      </c>
      <c r="Q13" s="1"/>
      <c r="R13" s="75"/>
    </row>
    <row r="14" spans="1:18" s="14" customFormat="1" ht="13.5" customHeight="1" hidden="1" outlineLevel="1">
      <c r="A14" s="76"/>
      <c r="B14" s="76"/>
      <c r="C14" s="77"/>
      <c r="D14" s="78" t="s">
        <v>11</v>
      </c>
      <c r="E14" s="79">
        <v>5</v>
      </c>
      <c r="F14" s="8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81">
        <v>0</v>
      </c>
      <c r="O14" s="81">
        <v>0</v>
      </c>
      <c r="P14" s="73">
        <v>201.45000000000002</v>
      </c>
      <c r="Q14" s="76"/>
      <c r="R14" s="82"/>
    </row>
    <row r="15" spans="3:18" ht="13.5" customHeight="1" outlineLevel="1">
      <c r="C15" s="83"/>
      <c r="D15" s="84" t="s">
        <v>55</v>
      </c>
      <c r="E15" s="60"/>
      <c r="F15" s="85">
        <v>10.4</v>
      </c>
      <c r="G15" s="86">
        <v>7.6</v>
      </c>
      <c r="H15" s="87">
        <v>-2.8000000000000007</v>
      </c>
      <c r="I15" s="87"/>
      <c r="J15" s="87"/>
      <c r="K15" s="87"/>
      <c r="L15" s="87"/>
      <c r="M15" s="87"/>
      <c r="N15" s="81"/>
      <c r="O15" s="88">
        <v>201.45000000000002</v>
      </c>
      <c r="P15" s="73">
        <v>201.45000000000002</v>
      </c>
      <c r="Q15" s="1"/>
      <c r="R15" s="75"/>
    </row>
    <row r="16" spans="1:20" s="66" customFormat="1" ht="15" customHeight="1">
      <c r="A16" s="57">
        <v>2</v>
      </c>
      <c r="B16" s="58">
        <v>7</v>
      </c>
      <c r="C16" s="59" t="s">
        <v>31</v>
      </c>
      <c r="D16" s="60"/>
      <c r="E16" s="60"/>
      <c r="F16" s="61"/>
      <c r="G16" s="59"/>
      <c r="H16" s="59">
        <v>2004</v>
      </c>
      <c r="I16" s="59" t="s">
        <v>1</v>
      </c>
      <c r="J16" s="59" t="s">
        <v>2</v>
      </c>
      <c r="K16" s="62"/>
      <c r="L16" s="59"/>
      <c r="M16" s="59"/>
      <c r="N16" s="59"/>
      <c r="O16" s="57"/>
      <c r="P16" s="63">
        <v>200.14999999999998</v>
      </c>
      <c r="Q16" s="60"/>
      <c r="R16" s="64" t="s">
        <v>13</v>
      </c>
      <c r="S16" s="65" t="str">
        <f>R17</f>
        <v>Данюкова С.О.</v>
      </c>
      <c r="T16" s="65" t="str">
        <f>R18</f>
        <v>ТРЕНЕР3</v>
      </c>
    </row>
    <row r="17" spans="1:20" s="66" customFormat="1" ht="13.5" customHeight="1">
      <c r="A17" s="57"/>
      <c r="B17" s="58"/>
      <c r="C17" s="67"/>
      <c r="D17" s="57" t="s">
        <v>15</v>
      </c>
      <c r="E17" s="58">
        <v>7</v>
      </c>
      <c r="F17" s="68">
        <v>1.8</v>
      </c>
      <c r="G17" s="69">
        <v>7</v>
      </c>
      <c r="H17" s="69">
        <v>7.5</v>
      </c>
      <c r="I17" s="69">
        <v>8</v>
      </c>
      <c r="J17" s="69">
        <v>7</v>
      </c>
      <c r="K17" s="69">
        <v>7</v>
      </c>
      <c r="L17" s="70">
        <v>10</v>
      </c>
      <c r="M17" s="70">
        <v>0</v>
      </c>
      <c r="N17" s="71">
        <v>21.5</v>
      </c>
      <c r="O17" s="72">
        <v>38.7</v>
      </c>
      <c r="P17" s="73">
        <v>200.14999999999998</v>
      </c>
      <c r="Q17" s="57"/>
      <c r="R17" s="64" t="s">
        <v>32</v>
      </c>
      <c r="S17" s="65"/>
      <c r="T17" s="65"/>
    </row>
    <row r="18" spans="1:20" s="66" customFormat="1" ht="13.5" customHeight="1">
      <c r="A18" s="57"/>
      <c r="B18" s="58"/>
      <c r="C18" s="67"/>
      <c r="D18" s="57" t="s">
        <v>7</v>
      </c>
      <c r="E18" s="58">
        <v>7</v>
      </c>
      <c r="F18" s="68">
        <v>1.9</v>
      </c>
      <c r="G18" s="69">
        <v>4</v>
      </c>
      <c r="H18" s="69">
        <v>4.5</v>
      </c>
      <c r="I18" s="69">
        <v>4</v>
      </c>
      <c r="J18" s="69">
        <v>4.5</v>
      </c>
      <c r="K18" s="69">
        <v>4</v>
      </c>
      <c r="L18" s="70">
        <v>10</v>
      </c>
      <c r="M18" s="70">
        <v>0</v>
      </c>
      <c r="N18" s="71">
        <v>12.5</v>
      </c>
      <c r="O18" s="72">
        <v>23.75</v>
      </c>
      <c r="P18" s="73">
        <v>200.14999999999998</v>
      </c>
      <c r="Q18" s="57"/>
      <c r="R18" s="64" t="s">
        <v>5</v>
      </c>
      <c r="S18" s="65"/>
      <c r="T18" s="65"/>
    </row>
    <row r="19" spans="3:18" ht="13.5" customHeight="1" outlineLevel="1">
      <c r="C19" s="74"/>
      <c r="D19" s="57" t="s">
        <v>16</v>
      </c>
      <c r="E19" s="58">
        <v>7</v>
      </c>
      <c r="F19" s="68">
        <v>2.4</v>
      </c>
      <c r="G19" s="69">
        <v>7</v>
      </c>
      <c r="H19" s="69">
        <v>7</v>
      </c>
      <c r="I19" s="69">
        <v>7</v>
      </c>
      <c r="J19" s="69">
        <v>6.5</v>
      </c>
      <c r="K19" s="69">
        <v>7</v>
      </c>
      <c r="L19" s="70">
        <v>10</v>
      </c>
      <c r="M19" s="70">
        <v>0</v>
      </c>
      <c r="N19" s="71">
        <v>21</v>
      </c>
      <c r="O19" s="72">
        <v>50.4</v>
      </c>
      <c r="P19" s="73">
        <v>200.14999999999998</v>
      </c>
      <c r="Q19" s="1"/>
      <c r="R19" s="75"/>
    </row>
    <row r="20" spans="3:18" ht="13.5" customHeight="1" outlineLevel="1">
      <c r="C20" s="74"/>
      <c r="D20" s="57" t="s">
        <v>9</v>
      </c>
      <c r="E20" s="58">
        <v>5</v>
      </c>
      <c r="F20" s="68">
        <v>2.1</v>
      </c>
      <c r="G20" s="69">
        <v>6.5</v>
      </c>
      <c r="H20" s="69">
        <v>6.5</v>
      </c>
      <c r="I20" s="69">
        <v>6</v>
      </c>
      <c r="J20" s="69">
        <v>6</v>
      </c>
      <c r="K20" s="69">
        <v>6</v>
      </c>
      <c r="L20" s="70">
        <v>10</v>
      </c>
      <c r="M20" s="70">
        <v>0</v>
      </c>
      <c r="N20" s="71">
        <v>18.5</v>
      </c>
      <c r="O20" s="72">
        <v>38.85</v>
      </c>
      <c r="P20" s="73">
        <v>200.14999999999998</v>
      </c>
      <c r="Q20" s="1"/>
      <c r="R20" s="75"/>
    </row>
    <row r="21" spans="3:18" ht="13.5" customHeight="1" outlineLevel="1">
      <c r="C21" s="74"/>
      <c r="D21" s="57" t="s">
        <v>8</v>
      </c>
      <c r="E21" s="58">
        <v>10</v>
      </c>
      <c r="F21" s="68">
        <v>1.9</v>
      </c>
      <c r="G21" s="69">
        <v>8.5</v>
      </c>
      <c r="H21" s="69">
        <v>8.5</v>
      </c>
      <c r="I21" s="69">
        <v>9</v>
      </c>
      <c r="J21" s="69">
        <v>8.5</v>
      </c>
      <c r="K21" s="69">
        <v>8</v>
      </c>
      <c r="L21" s="70">
        <v>10</v>
      </c>
      <c r="M21" s="70">
        <v>0</v>
      </c>
      <c r="N21" s="71">
        <v>25.5</v>
      </c>
      <c r="O21" s="72">
        <v>48.449999999999996</v>
      </c>
      <c r="P21" s="73">
        <v>200.14999999999998</v>
      </c>
      <c r="Q21" s="1"/>
      <c r="R21" s="75"/>
    </row>
    <row r="22" spans="1:18" s="14" customFormat="1" ht="13.5" customHeight="1" hidden="1" outlineLevel="1">
      <c r="A22" s="76"/>
      <c r="B22" s="76"/>
      <c r="C22" s="77"/>
      <c r="D22" s="78" t="s">
        <v>11</v>
      </c>
      <c r="E22" s="79">
        <v>5</v>
      </c>
      <c r="F22" s="8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81">
        <v>0</v>
      </c>
      <c r="O22" s="81">
        <v>0</v>
      </c>
      <c r="P22" s="73">
        <v>200.14999999999998</v>
      </c>
      <c r="Q22" s="76"/>
      <c r="R22" s="82"/>
    </row>
    <row r="23" spans="3:18" ht="13.5" customHeight="1" outlineLevel="1">
      <c r="C23" s="83"/>
      <c r="D23" s="84" t="s">
        <v>55</v>
      </c>
      <c r="E23" s="60"/>
      <c r="F23" s="85">
        <v>10.1</v>
      </c>
      <c r="G23" s="86">
        <v>7.6</v>
      </c>
      <c r="H23" s="87">
        <v>-2.5</v>
      </c>
      <c r="I23" s="87"/>
      <c r="J23" s="87"/>
      <c r="K23" s="87"/>
      <c r="L23" s="87"/>
      <c r="M23" s="87"/>
      <c r="N23" s="81"/>
      <c r="O23" s="88">
        <v>200.14999999999998</v>
      </c>
      <c r="P23" s="73">
        <v>200.14999999999998</v>
      </c>
      <c r="Q23" s="1"/>
      <c r="R23" s="75"/>
    </row>
    <row r="24" spans="1:20" s="66" customFormat="1" ht="15" customHeight="1">
      <c r="A24" s="57">
        <v>3</v>
      </c>
      <c r="B24" s="58">
        <v>10</v>
      </c>
      <c r="C24" s="59" t="s">
        <v>39</v>
      </c>
      <c r="D24" s="60"/>
      <c r="E24" s="60"/>
      <c r="F24" s="61"/>
      <c r="G24" s="59"/>
      <c r="H24" s="59">
        <v>2003</v>
      </c>
      <c r="I24" s="59" t="s">
        <v>22</v>
      </c>
      <c r="J24" s="59" t="s">
        <v>40</v>
      </c>
      <c r="K24" s="62"/>
      <c r="L24" s="59"/>
      <c r="M24" s="59"/>
      <c r="N24" s="59"/>
      <c r="O24" s="57"/>
      <c r="P24" s="63">
        <v>195.85</v>
      </c>
      <c r="Q24" s="60"/>
      <c r="R24" s="64" t="s">
        <v>35</v>
      </c>
      <c r="S24" s="65" t="str">
        <f>R25</f>
        <v>Завьялова О.Н.</v>
      </c>
      <c r="T24" s="65" t="str">
        <f>R26</f>
        <v>ТРЕНЕР3</v>
      </c>
    </row>
    <row r="25" spans="1:20" s="66" customFormat="1" ht="13.5" customHeight="1">
      <c r="A25" s="57"/>
      <c r="B25" s="58"/>
      <c r="C25" s="67"/>
      <c r="D25" s="57" t="s">
        <v>14</v>
      </c>
      <c r="E25" s="58">
        <v>7</v>
      </c>
      <c r="F25" s="68">
        <v>1.6</v>
      </c>
      <c r="G25" s="69">
        <v>7</v>
      </c>
      <c r="H25" s="69">
        <v>7.5</v>
      </c>
      <c r="I25" s="69">
        <v>7.5</v>
      </c>
      <c r="J25" s="69">
        <v>7.5</v>
      </c>
      <c r="K25" s="69">
        <v>7</v>
      </c>
      <c r="L25" s="70">
        <v>10</v>
      </c>
      <c r="M25" s="70">
        <v>0</v>
      </c>
      <c r="N25" s="71">
        <v>22</v>
      </c>
      <c r="O25" s="72">
        <v>35.2</v>
      </c>
      <c r="P25" s="73">
        <v>195.85</v>
      </c>
      <c r="Q25" s="57"/>
      <c r="R25" s="64" t="s">
        <v>36</v>
      </c>
      <c r="S25" s="65"/>
      <c r="T25" s="65"/>
    </row>
    <row r="26" spans="1:20" s="66" customFormat="1" ht="13.5" customHeight="1">
      <c r="A26" s="57"/>
      <c r="B26" s="58"/>
      <c r="C26" s="67"/>
      <c r="D26" s="57" t="s">
        <v>8</v>
      </c>
      <c r="E26" s="58">
        <v>7</v>
      </c>
      <c r="F26" s="68">
        <v>1.8</v>
      </c>
      <c r="G26" s="69">
        <v>8</v>
      </c>
      <c r="H26" s="69">
        <v>7.5</v>
      </c>
      <c r="I26" s="69">
        <v>8</v>
      </c>
      <c r="J26" s="69">
        <v>7</v>
      </c>
      <c r="K26" s="69">
        <v>7</v>
      </c>
      <c r="L26" s="70">
        <v>10</v>
      </c>
      <c r="M26" s="70">
        <v>0</v>
      </c>
      <c r="N26" s="71">
        <v>22.5</v>
      </c>
      <c r="O26" s="72">
        <v>40.5</v>
      </c>
      <c r="P26" s="73">
        <v>195.85</v>
      </c>
      <c r="Q26" s="57"/>
      <c r="R26" s="65" t="s">
        <v>5</v>
      </c>
      <c r="S26" s="65"/>
      <c r="T26" s="65"/>
    </row>
    <row r="27" spans="3:18" ht="13.5" customHeight="1" outlineLevel="1">
      <c r="C27" s="74"/>
      <c r="D27" s="57" t="s">
        <v>16</v>
      </c>
      <c r="E27" s="58">
        <v>7</v>
      </c>
      <c r="F27" s="68">
        <v>2.4</v>
      </c>
      <c r="G27" s="69">
        <v>6.5</v>
      </c>
      <c r="H27" s="69">
        <v>7</v>
      </c>
      <c r="I27" s="69">
        <v>5.5</v>
      </c>
      <c r="J27" s="69">
        <v>6.5</v>
      </c>
      <c r="K27" s="69">
        <v>6.5</v>
      </c>
      <c r="L27" s="70">
        <v>10</v>
      </c>
      <c r="M27" s="70">
        <v>0</v>
      </c>
      <c r="N27" s="71">
        <v>19.5</v>
      </c>
      <c r="O27" s="72">
        <v>46.8</v>
      </c>
      <c r="P27" s="73">
        <v>195.85</v>
      </c>
      <c r="Q27" s="1"/>
      <c r="R27" s="75"/>
    </row>
    <row r="28" spans="3:18" ht="13.5" customHeight="1" outlineLevel="1">
      <c r="C28" s="74"/>
      <c r="D28" s="57" t="s">
        <v>7</v>
      </c>
      <c r="E28" s="58">
        <v>7</v>
      </c>
      <c r="F28" s="68">
        <v>1.9</v>
      </c>
      <c r="G28" s="69">
        <v>5.5</v>
      </c>
      <c r="H28" s="69">
        <v>5.5</v>
      </c>
      <c r="I28" s="69">
        <v>5.5</v>
      </c>
      <c r="J28" s="69">
        <v>6</v>
      </c>
      <c r="K28" s="69">
        <v>5.5</v>
      </c>
      <c r="L28" s="70">
        <v>10</v>
      </c>
      <c r="M28" s="70">
        <v>0</v>
      </c>
      <c r="N28" s="71">
        <v>16.5</v>
      </c>
      <c r="O28" s="72">
        <v>31.349999999999998</v>
      </c>
      <c r="P28" s="73">
        <v>195.85</v>
      </c>
      <c r="Q28" s="1"/>
      <c r="R28" s="75"/>
    </row>
    <row r="29" spans="3:18" ht="13.5" customHeight="1" outlineLevel="1">
      <c r="C29" s="74"/>
      <c r="D29" s="57" t="s">
        <v>41</v>
      </c>
      <c r="E29" s="58">
        <v>7</v>
      </c>
      <c r="F29" s="68">
        <v>2.4</v>
      </c>
      <c r="G29" s="69">
        <v>6</v>
      </c>
      <c r="H29" s="69">
        <v>5.5</v>
      </c>
      <c r="I29" s="69">
        <v>6</v>
      </c>
      <c r="J29" s="69">
        <v>6</v>
      </c>
      <c r="K29" s="69">
        <v>5.5</v>
      </c>
      <c r="L29" s="70">
        <v>10</v>
      </c>
      <c r="M29" s="70">
        <v>0</v>
      </c>
      <c r="N29" s="71">
        <v>17.5</v>
      </c>
      <c r="O29" s="72">
        <v>42</v>
      </c>
      <c r="P29" s="73">
        <v>195.85</v>
      </c>
      <c r="Q29" s="1"/>
      <c r="R29" s="75"/>
    </row>
    <row r="30" spans="1:18" s="14" customFormat="1" ht="13.5" customHeight="1" hidden="1" outlineLevel="1">
      <c r="A30" s="76"/>
      <c r="B30" s="76"/>
      <c r="C30" s="77"/>
      <c r="D30" s="78" t="s">
        <v>11</v>
      </c>
      <c r="E30" s="79">
        <v>5</v>
      </c>
      <c r="F30" s="8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81">
        <v>0</v>
      </c>
      <c r="O30" s="81">
        <v>0</v>
      </c>
      <c r="P30" s="73">
        <v>195.85</v>
      </c>
      <c r="Q30" s="76"/>
      <c r="R30" s="82"/>
    </row>
    <row r="31" spans="3:18" ht="13.5" customHeight="1" outlineLevel="1">
      <c r="C31" s="83"/>
      <c r="D31" s="84" t="s">
        <v>55</v>
      </c>
      <c r="E31" s="60"/>
      <c r="F31" s="85">
        <v>10.100000000000001</v>
      </c>
      <c r="G31" s="86">
        <v>7.6</v>
      </c>
      <c r="H31" s="87">
        <v>-2.5000000000000018</v>
      </c>
      <c r="I31" s="87"/>
      <c r="J31" s="87"/>
      <c r="K31" s="87"/>
      <c r="L31" s="87"/>
      <c r="M31" s="87"/>
      <c r="N31" s="81"/>
      <c r="O31" s="88">
        <v>195.85</v>
      </c>
      <c r="P31" s="73">
        <v>195.85</v>
      </c>
      <c r="Q31" s="1"/>
      <c r="R31" s="75"/>
    </row>
    <row r="32" spans="1:20" s="66" customFormat="1" ht="15" customHeight="1">
      <c r="A32" s="57">
        <v>4</v>
      </c>
      <c r="B32" s="58">
        <v>4</v>
      </c>
      <c r="C32" s="89" t="s">
        <v>20</v>
      </c>
      <c r="D32" s="90"/>
      <c r="E32" s="90"/>
      <c r="F32" s="61"/>
      <c r="G32" s="59"/>
      <c r="H32" s="59">
        <v>2003</v>
      </c>
      <c r="I32" s="59" t="s">
        <v>1</v>
      </c>
      <c r="J32" s="59" t="s">
        <v>2</v>
      </c>
      <c r="K32" s="62"/>
      <c r="L32" s="59"/>
      <c r="M32" s="59"/>
      <c r="N32" s="59"/>
      <c r="O32" s="57"/>
      <c r="P32" s="63">
        <v>183.45000000000002</v>
      </c>
      <c r="Q32" s="60"/>
      <c r="R32" s="64" t="s">
        <v>3</v>
      </c>
      <c r="S32" s="65" t="str">
        <f>R33</f>
        <v>Горланова Е.В.</v>
      </c>
      <c r="T32" s="65" t="str">
        <f>R34</f>
        <v>ТРЕНЕР3</v>
      </c>
    </row>
    <row r="33" spans="1:20" s="66" customFormat="1" ht="13.5" customHeight="1">
      <c r="A33" s="57"/>
      <c r="B33" s="58"/>
      <c r="C33" s="67"/>
      <c r="D33" s="57" t="s">
        <v>14</v>
      </c>
      <c r="E33" s="58">
        <v>7</v>
      </c>
      <c r="F33" s="68">
        <v>1.6</v>
      </c>
      <c r="G33" s="69">
        <v>7</v>
      </c>
      <c r="H33" s="69">
        <v>6.5</v>
      </c>
      <c r="I33" s="69">
        <v>6</v>
      </c>
      <c r="J33" s="69">
        <v>6.5</v>
      </c>
      <c r="K33" s="69">
        <v>6.5</v>
      </c>
      <c r="L33" s="70">
        <v>10</v>
      </c>
      <c r="M33" s="70">
        <v>0</v>
      </c>
      <c r="N33" s="71">
        <v>19.5</v>
      </c>
      <c r="O33" s="72">
        <v>31.200000000000003</v>
      </c>
      <c r="P33" s="73">
        <v>183.45000000000002</v>
      </c>
      <c r="Q33" s="57"/>
      <c r="R33" s="64" t="s">
        <v>4</v>
      </c>
      <c r="S33" s="65"/>
      <c r="T33" s="65"/>
    </row>
    <row r="34" spans="1:20" s="66" customFormat="1" ht="13.5" customHeight="1">
      <c r="A34" s="57"/>
      <c r="B34" s="58"/>
      <c r="C34" s="67"/>
      <c r="D34" s="57" t="s">
        <v>15</v>
      </c>
      <c r="E34" s="58">
        <v>7</v>
      </c>
      <c r="F34" s="68">
        <v>1.8</v>
      </c>
      <c r="G34" s="69">
        <v>7</v>
      </c>
      <c r="H34" s="69">
        <v>6.5</v>
      </c>
      <c r="I34" s="69">
        <v>5</v>
      </c>
      <c r="J34" s="69">
        <v>7</v>
      </c>
      <c r="K34" s="69">
        <v>9</v>
      </c>
      <c r="L34" s="70">
        <v>10</v>
      </c>
      <c r="M34" s="70">
        <v>0</v>
      </c>
      <c r="N34" s="71">
        <v>20.5</v>
      </c>
      <c r="O34" s="72">
        <v>36.9</v>
      </c>
      <c r="P34" s="73">
        <v>183.45000000000002</v>
      </c>
      <c r="Q34" s="57"/>
      <c r="R34" s="65" t="s">
        <v>5</v>
      </c>
      <c r="S34" s="65"/>
      <c r="T34" s="65"/>
    </row>
    <row r="35" spans="3:18" ht="13.5" customHeight="1" outlineLevel="1">
      <c r="C35" s="74"/>
      <c r="D35" s="57" t="s">
        <v>16</v>
      </c>
      <c r="E35" s="58">
        <v>7</v>
      </c>
      <c r="F35" s="68">
        <v>2.4</v>
      </c>
      <c r="G35" s="69">
        <v>6</v>
      </c>
      <c r="H35" s="69">
        <v>6.5</v>
      </c>
      <c r="I35" s="69">
        <v>6</v>
      </c>
      <c r="J35" s="69">
        <v>5.5</v>
      </c>
      <c r="K35" s="69">
        <v>5</v>
      </c>
      <c r="L35" s="70">
        <v>10</v>
      </c>
      <c r="M35" s="70">
        <v>0</v>
      </c>
      <c r="N35" s="71">
        <v>17.5</v>
      </c>
      <c r="O35" s="72">
        <v>42</v>
      </c>
      <c r="P35" s="73">
        <v>183.45000000000002</v>
      </c>
      <c r="Q35" s="1"/>
      <c r="R35" s="75"/>
    </row>
    <row r="36" spans="3:18" ht="13.5" customHeight="1" outlineLevel="1">
      <c r="C36" s="74"/>
      <c r="D36" s="57" t="s">
        <v>9</v>
      </c>
      <c r="E36" s="58">
        <v>5</v>
      </c>
      <c r="F36" s="68">
        <v>2.1</v>
      </c>
      <c r="G36" s="69">
        <v>6.5</v>
      </c>
      <c r="H36" s="69">
        <v>7</v>
      </c>
      <c r="I36" s="69">
        <v>6.5</v>
      </c>
      <c r="J36" s="69">
        <v>6</v>
      </c>
      <c r="K36" s="69">
        <v>6.5</v>
      </c>
      <c r="L36" s="70">
        <v>10</v>
      </c>
      <c r="M36" s="70">
        <v>0</v>
      </c>
      <c r="N36" s="71">
        <v>19.5</v>
      </c>
      <c r="O36" s="72">
        <v>40.95</v>
      </c>
      <c r="P36" s="73">
        <v>183.45000000000002</v>
      </c>
      <c r="Q36" s="1"/>
      <c r="R36" s="75"/>
    </row>
    <row r="37" spans="1:19" s="100" customFormat="1" ht="13.5" customHeight="1" outlineLevel="1">
      <c r="A37" s="91"/>
      <c r="B37" s="91"/>
      <c r="C37" s="92"/>
      <c r="D37" s="93" t="s">
        <v>8</v>
      </c>
      <c r="E37" s="94">
        <v>7</v>
      </c>
      <c r="F37" s="95">
        <v>1.8</v>
      </c>
      <c r="G37" s="96">
        <v>6</v>
      </c>
      <c r="H37" s="96">
        <v>6</v>
      </c>
      <c r="I37" s="96">
        <v>6</v>
      </c>
      <c r="J37" s="96">
        <v>6</v>
      </c>
      <c r="K37" s="96">
        <v>6</v>
      </c>
      <c r="L37" s="70">
        <v>10</v>
      </c>
      <c r="M37" s="70">
        <v>0</v>
      </c>
      <c r="N37" s="97">
        <v>18</v>
      </c>
      <c r="O37" s="98">
        <v>32.4</v>
      </c>
      <c r="P37" s="73">
        <v>183.45000000000002</v>
      </c>
      <c r="Q37" s="91"/>
      <c r="R37" s="99"/>
      <c r="S37" s="14"/>
    </row>
    <row r="38" spans="1:18" s="14" customFormat="1" ht="13.5" customHeight="1" hidden="1" outlineLevel="1">
      <c r="A38" s="76"/>
      <c r="B38" s="76"/>
      <c r="C38" s="77"/>
      <c r="D38" s="78" t="s">
        <v>11</v>
      </c>
      <c r="E38" s="79">
        <v>5</v>
      </c>
      <c r="F38" s="8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81">
        <v>0</v>
      </c>
      <c r="O38" s="81">
        <v>0</v>
      </c>
      <c r="P38" s="73">
        <v>183.45000000000002</v>
      </c>
      <c r="Q38" s="76"/>
      <c r="R38" s="82"/>
    </row>
    <row r="39" spans="3:18" ht="13.5" customHeight="1" outlineLevel="1">
      <c r="C39" s="83"/>
      <c r="D39" s="84" t="s">
        <v>55</v>
      </c>
      <c r="E39" s="60"/>
      <c r="F39" s="85">
        <v>9.700000000000001</v>
      </c>
      <c r="G39" s="86">
        <v>7.6</v>
      </c>
      <c r="H39" s="87">
        <v>-2.1000000000000014</v>
      </c>
      <c r="I39" s="87"/>
      <c r="J39" s="87"/>
      <c r="K39" s="87"/>
      <c r="L39" s="87"/>
      <c r="M39" s="87"/>
      <c r="N39" s="81"/>
      <c r="O39" s="88">
        <v>183.45000000000002</v>
      </c>
      <c r="P39" s="73">
        <v>183.45000000000002</v>
      </c>
      <c r="Q39" s="1"/>
      <c r="R39" s="75"/>
    </row>
    <row r="40" spans="1:20" s="66" customFormat="1" ht="15" customHeight="1">
      <c r="A40" s="57">
        <v>5</v>
      </c>
      <c r="B40" s="58">
        <v>5</v>
      </c>
      <c r="C40" s="59" t="s">
        <v>21</v>
      </c>
      <c r="D40" s="60"/>
      <c r="E40" s="60"/>
      <c r="F40" s="61"/>
      <c r="G40" s="59"/>
      <c r="H40" s="59">
        <v>2003</v>
      </c>
      <c r="I40" s="59" t="s">
        <v>22</v>
      </c>
      <c r="J40" s="59" t="s">
        <v>23</v>
      </c>
      <c r="K40" s="62"/>
      <c r="L40" s="59"/>
      <c r="M40" s="59"/>
      <c r="N40" s="59"/>
      <c r="O40" s="57"/>
      <c r="P40" s="63">
        <v>180.20000000000002</v>
      </c>
      <c r="Q40" s="60"/>
      <c r="R40" s="64" t="s">
        <v>24</v>
      </c>
      <c r="S40" s="65" t="str">
        <f>R41</f>
        <v>Ярикова Т.В.</v>
      </c>
      <c r="T40" s="65" t="str">
        <f>R42</f>
        <v>ТРЕНЕР3</v>
      </c>
    </row>
    <row r="41" spans="1:20" s="66" customFormat="1" ht="13.5" customHeight="1">
      <c r="A41" s="57"/>
      <c r="B41" s="58"/>
      <c r="C41" s="67"/>
      <c r="D41" s="57" t="s">
        <v>15</v>
      </c>
      <c r="E41" s="58">
        <v>7</v>
      </c>
      <c r="F41" s="68">
        <v>1.8</v>
      </c>
      <c r="G41" s="69">
        <v>7</v>
      </c>
      <c r="H41" s="69">
        <v>6.5</v>
      </c>
      <c r="I41" s="69">
        <v>6.5</v>
      </c>
      <c r="J41" s="69">
        <v>7</v>
      </c>
      <c r="K41" s="69">
        <v>6.5</v>
      </c>
      <c r="L41" s="70">
        <v>10</v>
      </c>
      <c r="M41" s="70">
        <v>0</v>
      </c>
      <c r="N41" s="71">
        <v>20</v>
      </c>
      <c r="O41" s="72">
        <v>36</v>
      </c>
      <c r="P41" s="73">
        <v>180.20000000000002</v>
      </c>
      <c r="Q41" s="57"/>
      <c r="R41" s="64" t="s">
        <v>25</v>
      </c>
      <c r="S41" s="65"/>
      <c r="T41" s="65"/>
    </row>
    <row r="42" spans="1:20" s="66" customFormat="1" ht="13.5" customHeight="1">
      <c r="A42" s="57"/>
      <c r="B42" s="58"/>
      <c r="C42" s="67"/>
      <c r="D42" s="57" t="s">
        <v>7</v>
      </c>
      <c r="E42" s="58">
        <v>7</v>
      </c>
      <c r="F42" s="68">
        <v>1.9</v>
      </c>
      <c r="G42" s="69">
        <v>8</v>
      </c>
      <c r="H42" s="69">
        <v>7.5</v>
      </c>
      <c r="I42" s="69">
        <v>7</v>
      </c>
      <c r="J42" s="69">
        <v>8</v>
      </c>
      <c r="K42" s="69">
        <v>8</v>
      </c>
      <c r="L42" s="70">
        <v>10</v>
      </c>
      <c r="M42" s="70">
        <v>0</v>
      </c>
      <c r="N42" s="71">
        <v>23.5</v>
      </c>
      <c r="O42" s="72">
        <v>44.65</v>
      </c>
      <c r="P42" s="73">
        <v>180.20000000000002</v>
      </c>
      <c r="Q42" s="57"/>
      <c r="R42" s="65" t="s">
        <v>5</v>
      </c>
      <c r="S42" s="65"/>
      <c r="T42" s="65"/>
    </row>
    <row r="43" spans="3:18" ht="13.5" customHeight="1" outlineLevel="1">
      <c r="C43" s="74"/>
      <c r="D43" s="57" t="s">
        <v>16</v>
      </c>
      <c r="E43" s="58">
        <v>5</v>
      </c>
      <c r="F43" s="68">
        <v>2.6</v>
      </c>
      <c r="G43" s="69">
        <v>7</v>
      </c>
      <c r="H43" s="69">
        <v>7.5</v>
      </c>
      <c r="I43" s="69">
        <v>7.5</v>
      </c>
      <c r="J43" s="69">
        <v>7.5</v>
      </c>
      <c r="K43" s="69">
        <v>7</v>
      </c>
      <c r="L43" s="70">
        <v>10</v>
      </c>
      <c r="M43" s="70">
        <v>0</v>
      </c>
      <c r="N43" s="71">
        <v>22</v>
      </c>
      <c r="O43" s="72">
        <v>57.2</v>
      </c>
      <c r="P43" s="73">
        <v>180.20000000000002</v>
      </c>
      <c r="Q43" s="1"/>
      <c r="R43" s="75"/>
    </row>
    <row r="44" spans="3:18" ht="13.5" customHeight="1" outlineLevel="1">
      <c r="C44" s="74"/>
      <c r="D44" s="57" t="s">
        <v>26</v>
      </c>
      <c r="E44" s="58">
        <v>5</v>
      </c>
      <c r="F44" s="68">
        <v>2.2</v>
      </c>
      <c r="G44" s="69">
        <v>4.5</v>
      </c>
      <c r="H44" s="69">
        <v>4.5</v>
      </c>
      <c r="I44" s="69">
        <v>5</v>
      </c>
      <c r="J44" s="69">
        <v>4.5</v>
      </c>
      <c r="K44" s="69">
        <v>4</v>
      </c>
      <c r="L44" s="70">
        <v>10</v>
      </c>
      <c r="M44" s="70">
        <v>0</v>
      </c>
      <c r="N44" s="71">
        <v>13.5</v>
      </c>
      <c r="O44" s="72">
        <v>29.700000000000003</v>
      </c>
      <c r="P44" s="73">
        <v>180.20000000000002</v>
      </c>
      <c r="Q44" s="1"/>
      <c r="R44" s="75"/>
    </row>
    <row r="45" spans="3:18" ht="13.5" customHeight="1" outlineLevel="1">
      <c r="C45" s="74"/>
      <c r="D45" s="57" t="s">
        <v>27</v>
      </c>
      <c r="E45" s="58">
        <v>5</v>
      </c>
      <c r="F45" s="68">
        <v>2.3</v>
      </c>
      <c r="G45" s="69">
        <v>1.5</v>
      </c>
      <c r="H45" s="69">
        <v>2</v>
      </c>
      <c r="I45" s="69">
        <v>1</v>
      </c>
      <c r="J45" s="69">
        <v>2</v>
      </c>
      <c r="K45" s="69">
        <v>2</v>
      </c>
      <c r="L45" s="70">
        <v>10</v>
      </c>
      <c r="M45" s="70">
        <v>0</v>
      </c>
      <c r="N45" s="71">
        <v>5.5</v>
      </c>
      <c r="O45" s="72">
        <v>12.649999999999999</v>
      </c>
      <c r="P45" s="73">
        <v>180.20000000000002</v>
      </c>
      <c r="Q45" s="1"/>
      <c r="R45" s="75"/>
    </row>
    <row r="46" spans="1:18" s="14" customFormat="1" ht="13.5" customHeight="1" hidden="1" outlineLevel="1">
      <c r="A46" s="76"/>
      <c r="B46" s="76"/>
      <c r="C46" s="77"/>
      <c r="D46" s="78" t="s">
        <v>11</v>
      </c>
      <c r="E46" s="79">
        <v>5</v>
      </c>
      <c r="F46" s="8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81">
        <v>0</v>
      </c>
      <c r="O46" s="81">
        <v>0</v>
      </c>
      <c r="P46" s="73">
        <v>180.20000000000002</v>
      </c>
      <c r="Q46" s="76"/>
      <c r="R46" s="82"/>
    </row>
    <row r="47" spans="3:18" ht="13.5" customHeight="1" outlineLevel="1">
      <c r="C47" s="83"/>
      <c r="D47" s="84" t="s">
        <v>55</v>
      </c>
      <c r="E47" s="60"/>
      <c r="F47" s="85">
        <v>10.8</v>
      </c>
      <c r="G47" s="86">
        <v>7.6</v>
      </c>
      <c r="H47" s="87">
        <v>-3.200000000000001</v>
      </c>
      <c r="I47" s="87"/>
      <c r="J47" s="87"/>
      <c r="K47" s="87"/>
      <c r="L47" s="87"/>
      <c r="M47" s="87"/>
      <c r="N47" s="81"/>
      <c r="O47" s="88">
        <v>180.20000000000002</v>
      </c>
      <c r="P47" s="73">
        <v>180.20000000000002</v>
      </c>
      <c r="Q47" s="1"/>
      <c r="R47" s="75"/>
    </row>
    <row r="48" spans="1:20" s="66" customFormat="1" ht="15" customHeight="1">
      <c r="A48" s="57">
        <v>6</v>
      </c>
      <c r="B48" s="58">
        <v>9</v>
      </c>
      <c r="C48" s="59" t="s">
        <v>34</v>
      </c>
      <c r="D48" s="60"/>
      <c r="E48" s="60"/>
      <c r="F48" s="61"/>
      <c r="G48" s="59"/>
      <c r="H48" s="59">
        <v>2004</v>
      </c>
      <c r="I48" s="59" t="s">
        <v>1</v>
      </c>
      <c r="J48" s="59" t="s">
        <v>2</v>
      </c>
      <c r="K48" s="62"/>
      <c r="L48" s="59"/>
      <c r="M48" s="59"/>
      <c r="N48" s="59"/>
      <c r="O48" s="57"/>
      <c r="P48" s="63">
        <v>173.85000000000002</v>
      </c>
      <c r="Q48" s="60"/>
      <c r="R48" s="64" t="s">
        <v>35</v>
      </c>
      <c r="S48" s="65" t="str">
        <f>R49</f>
        <v>Завьялова О.Н.</v>
      </c>
      <c r="T48" s="65" t="str">
        <f>R50</f>
        <v>ТРЕНЕР3</v>
      </c>
    </row>
    <row r="49" spans="1:20" s="66" customFormat="1" ht="13.5" customHeight="1">
      <c r="A49" s="57"/>
      <c r="B49" s="58"/>
      <c r="C49" s="67"/>
      <c r="D49" s="57" t="s">
        <v>14</v>
      </c>
      <c r="E49" s="58">
        <v>7</v>
      </c>
      <c r="F49" s="68">
        <v>1.6</v>
      </c>
      <c r="G49" s="101">
        <v>6.5</v>
      </c>
      <c r="H49" s="69">
        <v>7</v>
      </c>
      <c r="I49" s="69">
        <v>7.5</v>
      </c>
      <c r="J49" s="69">
        <v>7</v>
      </c>
      <c r="K49" s="69">
        <v>6.5</v>
      </c>
      <c r="L49" s="96">
        <v>10</v>
      </c>
      <c r="M49" s="70">
        <v>0</v>
      </c>
      <c r="N49" s="71">
        <v>20.5</v>
      </c>
      <c r="O49" s="72">
        <v>32.800000000000004</v>
      </c>
      <c r="P49" s="73">
        <v>173.85000000000002</v>
      </c>
      <c r="Q49" s="57"/>
      <c r="R49" s="64" t="s">
        <v>36</v>
      </c>
      <c r="S49" s="65"/>
      <c r="T49" s="65"/>
    </row>
    <row r="50" spans="1:20" s="66" customFormat="1" ht="13.5" customHeight="1">
      <c r="A50" s="57"/>
      <c r="B50" s="58"/>
      <c r="C50" s="67"/>
      <c r="D50" s="57" t="s">
        <v>15</v>
      </c>
      <c r="E50" s="58">
        <v>7</v>
      </c>
      <c r="F50" s="68">
        <v>1.8</v>
      </c>
      <c r="G50" s="69">
        <v>5</v>
      </c>
      <c r="H50" s="69">
        <v>5.5</v>
      </c>
      <c r="I50" s="69">
        <v>6</v>
      </c>
      <c r="J50" s="69">
        <v>5.5</v>
      </c>
      <c r="K50" s="69">
        <v>5.5</v>
      </c>
      <c r="L50" s="70">
        <v>10</v>
      </c>
      <c r="M50" s="70">
        <v>0</v>
      </c>
      <c r="N50" s="71">
        <v>16.5</v>
      </c>
      <c r="O50" s="72">
        <v>29.7</v>
      </c>
      <c r="P50" s="73">
        <v>173.85000000000002</v>
      </c>
      <c r="Q50" s="57"/>
      <c r="R50" s="65" t="s">
        <v>5</v>
      </c>
      <c r="S50" s="65"/>
      <c r="T50" s="65"/>
    </row>
    <row r="51" spans="3:18" ht="13.5" customHeight="1">
      <c r="C51" s="74"/>
      <c r="D51" s="57" t="s">
        <v>29</v>
      </c>
      <c r="E51" s="58">
        <v>5</v>
      </c>
      <c r="F51" s="68">
        <v>3.1</v>
      </c>
      <c r="G51" s="69">
        <v>5.5</v>
      </c>
      <c r="H51" s="69">
        <v>5</v>
      </c>
      <c r="I51" s="69">
        <v>5.5</v>
      </c>
      <c r="J51" s="69">
        <v>5</v>
      </c>
      <c r="K51" s="69">
        <v>5</v>
      </c>
      <c r="L51" s="70">
        <v>10</v>
      </c>
      <c r="M51" s="70">
        <v>0</v>
      </c>
      <c r="N51" s="71">
        <v>15.5</v>
      </c>
      <c r="O51" s="72">
        <v>48.050000000000004</v>
      </c>
      <c r="P51" s="73">
        <v>173.85000000000002</v>
      </c>
      <c r="Q51" s="1"/>
      <c r="R51" s="75"/>
    </row>
    <row r="52" spans="3:18" ht="13.5" customHeight="1">
      <c r="C52" s="74"/>
      <c r="D52" s="57" t="s">
        <v>37</v>
      </c>
      <c r="E52" s="58">
        <v>5</v>
      </c>
      <c r="F52" s="68">
        <v>2.4</v>
      </c>
      <c r="G52" s="69">
        <v>4</v>
      </c>
      <c r="H52" s="69">
        <v>4</v>
      </c>
      <c r="I52" s="69">
        <v>4</v>
      </c>
      <c r="J52" s="69">
        <v>4</v>
      </c>
      <c r="K52" s="69">
        <v>4.5</v>
      </c>
      <c r="L52" s="70">
        <v>10</v>
      </c>
      <c r="M52" s="70">
        <v>0</v>
      </c>
      <c r="N52" s="71">
        <v>12</v>
      </c>
      <c r="O52" s="72">
        <v>28.799999999999997</v>
      </c>
      <c r="P52" s="73">
        <v>173.85000000000002</v>
      </c>
      <c r="Q52" s="1"/>
      <c r="R52" s="75"/>
    </row>
    <row r="53" spans="3:18" ht="13.5" customHeight="1">
      <c r="C53" s="74"/>
      <c r="D53" s="57" t="s">
        <v>38</v>
      </c>
      <c r="E53" s="58">
        <v>7</v>
      </c>
      <c r="F53" s="68">
        <v>2.3</v>
      </c>
      <c r="G53" s="69">
        <v>5</v>
      </c>
      <c r="H53" s="69">
        <v>5</v>
      </c>
      <c r="I53" s="69">
        <v>5</v>
      </c>
      <c r="J53" s="69">
        <v>5</v>
      </c>
      <c r="K53" s="69">
        <v>5</v>
      </c>
      <c r="L53" s="70">
        <v>10</v>
      </c>
      <c r="M53" s="70">
        <v>0</v>
      </c>
      <c r="N53" s="71">
        <v>15</v>
      </c>
      <c r="O53" s="72">
        <v>34.5</v>
      </c>
      <c r="P53" s="73">
        <v>173.85000000000002</v>
      </c>
      <c r="Q53" s="1"/>
      <c r="R53" s="75"/>
    </row>
    <row r="54" spans="1:18" s="14" customFormat="1" ht="13.5" customHeight="1" hidden="1">
      <c r="A54" s="76"/>
      <c r="B54" s="76"/>
      <c r="C54" s="77"/>
      <c r="D54" s="78" t="s">
        <v>11</v>
      </c>
      <c r="E54" s="79">
        <v>5</v>
      </c>
      <c r="F54" s="8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81">
        <v>0</v>
      </c>
      <c r="O54" s="81">
        <v>0</v>
      </c>
      <c r="P54" s="73">
        <v>173.85000000000002</v>
      </c>
      <c r="Q54" s="76"/>
      <c r="R54" s="82"/>
    </row>
    <row r="55" spans="3:18" ht="13.5" customHeight="1">
      <c r="C55" s="83"/>
      <c r="D55" s="84" t="s">
        <v>55</v>
      </c>
      <c r="E55" s="60"/>
      <c r="F55" s="85">
        <v>11.2</v>
      </c>
      <c r="G55" s="86">
        <v>7.6</v>
      </c>
      <c r="H55" s="87">
        <v>-3.5999999999999996</v>
      </c>
      <c r="I55" s="87"/>
      <c r="J55" s="87"/>
      <c r="K55" s="87"/>
      <c r="L55" s="87"/>
      <c r="M55" s="87"/>
      <c r="N55" s="81"/>
      <c r="O55" s="88">
        <v>173.85000000000002</v>
      </c>
      <c r="P55" s="73">
        <v>173.85000000000002</v>
      </c>
      <c r="Q55" s="1"/>
      <c r="R55" s="75"/>
    </row>
    <row r="56" spans="1:20" s="66" customFormat="1" ht="15" customHeight="1">
      <c r="A56" s="57">
        <v>7</v>
      </c>
      <c r="B56" s="58">
        <v>6</v>
      </c>
      <c r="C56" s="59" t="s">
        <v>28</v>
      </c>
      <c r="D56" s="60"/>
      <c r="E56" s="60"/>
      <c r="F56" s="61"/>
      <c r="G56" s="59"/>
      <c r="H56" s="59">
        <v>2004</v>
      </c>
      <c r="I56" s="59" t="s">
        <v>1</v>
      </c>
      <c r="J56" s="59" t="s">
        <v>2</v>
      </c>
      <c r="K56" s="62"/>
      <c r="L56" s="59"/>
      <c r="M56" s="59"/>
      <c r="N56" s="59"/>
      <c r="O56" s="57"/>
      <c r="P56" s="63">
        <v>163.75</v>
      </c>
      <c r="Q56" s="60"/>
      <c r="R56" s="64" t="s">
        <v>3</v>
      </c>
      <c r="S56" s="65" t="str">
        <f>R57</f>
        <v>Данюков Р.В.</v>
      </c>
      <c r="T56" s="65" t="str">
        <f>R58</f>
        <v>ТРЕНЕР3</v>
      </c>
    </row>
    <row r="57" spans="1:20" s="66" customFormat="1" ht="13.5" customHeight="1">
      <c r="A57" s="57"/>
      <c r="B57" s="58"/>
      <c r="C57" s="67"/>
      <c r="D57" s="57" t="s">
        <v>14</v>
      </c>
      <c r="E57" s="58">
        <v>7</v>
      </c>
      <c r="F57" s="68">
        <v>1.6</v>
      </c>
      <c r="G57" s="69">
        <v>8.5</v>
      </c>
      <c r="H57" s="69">
        <v>7.5</v>
      </c>
      <c r="I57" s="69">
        <v>8.5</v>
      </c>
      <c r="J57" s="69">
        <v>8</v>
      </c>
      <c r="K57" s="69">
        <v>8</v>
      </c>
      <c r="L57" s="70">
        <v>10</v>
      </c>
      <c r="M57" s="70">
        <v>0</v>
      </c>
      <c r="N57" s="71">
        <v>24.5</v>
      </c>
      <c r="O57" s="72">
        <v>39.2</v>
      </c>
      <c r="P57" s="73">
        <v>163.75</v>
      </c>
      <c r="Q57" s="57"/>
      <c r="R57" s="64" t="s">
        <v>13</v>
      </c>
      <c r="S57" s="65"/>
      <c r="T57" s="65"/>
    </row>
    <row r="58" spans="1:20" s="66" customFormat="1" ht="13.5" customHeight="1">
      <c r="A58" s="57"/>
      <c r="B58" s="58"/>
      <c r="C58" s="67"/>
      <c r="D58" s="57" t="s">
        <v>15</v>
      </c>
      <c r="E58" s="58">
        <v>7</v>
      </c>
      <c r="F58" s="68">
        <v>1.8</v>
      </c>
      <c r="G58" s="69">
        <v>6</v>
      </c>
      <c r="H58" s="69">
        <v>6.5</v>
      </c>
      <c r="I58" s="69">
        <v>6.5</v>
      </c>
      <c r="J58" s="69">
        <v>6.5</v>
      </c>
      <c r="K58" s="69">
        <v>6</v>
      </c>
      <c r="L58" s="70">
        <v>10</v>
      </c>
      <c r="M58" s="70">
        <v>0</v>
      </c>
      <c r="N58" s="71">
        <v>19</v>
      </c>
      <c r="O58" s="72">
        <v>34.2</v>
      </c>
      <c r="P58" s="73">
        <v>163.75</v>
      </c>
      <c r="Q58" s="57"/>
      <c r="R58" s="65" t="s">
        <v>5</v>
      </c>
      <c r="S58" s="65"/>
      <c r="T58" s="65"/>
    </row>
    <row r="59" spans="3:18" ht="13.5" customHeight="1">
      <c r="C59" s="74"/>
      <c r="D59" s="57" t="s">
        <v>9</v>
      </c>
      <c r="E59" s="58">
        <v>5</v>
      </c>
      <c r="F59" s="68">
        <v>2.1</v>
      </c>
      <c r="G59" s="69">
        <v>7</v>
      </c>
      <c r="H59" s="69">
        <v>7</v>
      </c>
      <c r="I59" s="69">
        <v>7</v>
      </c>
      <c r="J59" s="69">
        <v>7</v>
      </c>
      <c r="K59" s="69">
        <v>7</v>
      </c>
      <c r="L59" s="70">
        <v>10</v>
      </c>
      <c r="M59" s="70">
        <v>0</v>
      </c>
      <c r="N59" s="71">
        <v>21</v>
      </c>
      <c r="O59" s="72">
        <v>44.1</v>
      </c>
      <c r="P59" s="73">
        <v>163.75</v>
      </c>
      <c r="Q59" s="1"/>
      <c r="R59" s="75"/>
    </row>
    <row r="60" spans="3:18" ht="13.5" customHeight="1">
      <c r="C60" s="74"/>
      <c r="D60" s="57" t="s">
        <v>29</v>
      </c>
      <c r="E60" s="58">
        <v>7</v>
      </c>
      <c r="F60" s="68">
        <v>2.7</v>
      </c>
      <c r="G60" s="69">
        <v>4</v>
      </c>
      <c r="H60" s="69">
        <v>4</v>
      </c>
      <c r="I60" s="69">
        <v>5.5</v>
      </c>
      <c r="J60" s="69">
        <v>4</v>
      </c>
      <c r="K60" s="69">
        <v>4.5</v>
      </c>
      <c r="L60" s="70">
        <v>10</v>
      </c>
      <c r="M60" s="70">
        <v>0</v>
      </c>
      <c r="N60" s="71">
        <v>12.5</v>
      </c>
      <c r="O60" s="72">
        <v>33.75</v>
      </c>
      <c r="P60" s="73">
        <v>163.75</v>
      </c>
      <c r="Q60" s="1"/>
      <c r="R60" s="75"/>
    </row>
    <row r="61" spans="3:18" ht="13.5" customHeight="1">
      <c r="C61" s="74"/>
      <c r="D61" s="57" t="s">
        <v>30</v>
      </c>
      <c r="E61" s="58">
        <v>7</v>
      </c>
      <c r="F61" s="68">
        <v>2.5</v>
      </c>
      <c r="G61" s="69">
        <v>2</v>
      </c>
      <c r="H61" s="69">
        <v>2</v>
      </c>
      <c r="I61" s="69">
        <v>1</v>
      </c>
      <c r="J61" s="69">
        <v>1</v>
      </c>
      <c r="K61" s="69">
        <v>2</v>
      </c>
      <c r="L61" s="70">
        <v>10</v>
      </c>
      <c r="M61" s="70">
        <v>0</v>
      </c>
      <c r="N61" s="71">
        <v>5</v>
      </c>
      <c r="O61" s="72">
        <v>12.5</v>
      </c>
      <c r="P61" s="73">
        <v>163.75</v>
      </c>
      <c r="Q61" s="1"/>
      <c r="R61" s="75"/>
    </row>
    <row r="62" spans="1:18" s="14" customFormat="1" ht="13.5" customHeight="1" hidden="1">
      <c r="A62" s="76"/>
      <c r="B62" s="76"/>
      <c r="C62" s="77"/>
      <c r="D62" s="78" t="s">
        <v>11</v>
      </c>
      <c r="E62" s="79">
        <v>5</v>
      </c>
      <c r="F62" s="8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81">
        <v>0</v>
      </c>
      <c r="O62" s="81">
        <v>0</v>
      </c>
      <c r="P62" s="73">
        <v>163.75</v>
      </c>
      <c r="Q62" s="76"/>
      <c r="R62" s="82"/>
    </row>
    <row r="63" spans="3:18" ht="13.5" customHeight="1">
      <c r="C63" s="83"/>
      <c r="D63" s="84" t="s">
        <v>55</v>
      </c>
      <c r="E63" s="60"/>
      <c r="F63" s="85">
        <v>10.7</v>
      </c>
      <c r="G63" s="86">
        <v>7.6</v>
      </c>
      <c r="H63" s="87">
        <v>-3.0999999999999996</v>
      </c>
      <c r="I63" s="87"/>
      <c r="J63" s="87"/>
      <c r="K63" s="87"/>
      <c r="L63" s="87"/>
      <c r="M63" s="87"/>
      <c r="N63" s="81"/>
      <c r="O63" s="88">
        <v>163.75</v>
      </c>
      <c r="P63" s="73">
        <v>163.75</v>
      </c>
      <c r="Q63" s="1"/>
      <c r="R63" s="75"/>
    </row>
    <row r="64" spans="1:20" s="66" customFormat="1" ht="15" customHeight="1">
      <c r="A64" s="57">
        <v>8</v>
      </c>
      <c r="B64" s="58">
        <v>2</v>
      </c>
      <c r="C64" s="59" t="s">
        <v>12</v>
      </c>
      <c r="D64" s="60"/>
      <c r="E64" s="60"/>
      <c r="F64" s="61"/>
      <c r="G64" s="59"/>
      <c r="H64" s="59">
        <v>2004</v>
      </c>
      <c r="I64" s="59" t="s">
        <v>1</v>
      </c>
      <c r="J64" s="59" t="s">
        <v>2</v>
      </c>
      <c r="K64" s="62"/>
      <c r="L64" s="59"/>
      <c r="M64" s="59"/>
      <c r="N64" s="59"/>
      <c r="O64" s="57"/>
      <c r="P64" s="63">
        <v>158.85</v>
      </c>
      <c r="Q64" s="60"/>
      <c r="R64" s="64" t="s">
        <v>3</v>
      </c>
      <c r="S64" s="65" t="str">
        <f>R65</f>
        <v>Данюков Р.В.</v>
      </c>
      <c r="T64" s="65" t="str">
        <f>R66</f>
        <v>ТРЕНЕР3</v>
      </c>
    </row>
    <row r="65" spans="1:20" s="66" customFormat="1" ht="13.5" customHeight="1">
      <c r="A65" s="57"/>
      <c r="B65" s="58"/>
      <c r="C65" s="67"/>
      <c r="D65" s="57" t="s">
        <v>14</v>
      </c>
      <c r="E65" s="58">
        <v>7</v>
      </c>
      <c r="F65" s="68">
        <v>1.6</v>
      </c>
      <c r="G65" s="69">
        <v>7</v>
      </c>
      <c r="H65" s="69">
        <v>6</v>
      </c>
      <c r="I65" s="69">
        <v>7</v>
      </c>
      <c r="J65" s="69">
        <v>7.5</v>
      </c>
      <c r="K65" s="69">
        <v>7</v>
      </c>
      <c r="L65" s="70">
        <v>10</v>
      </c>
      <c r="M65" s="70">
        <v>0</v>
      </c>
      <c r="N65" s="71">
        <v>21</v>
      </c>
      <c r="O65" s="72">
        <v>33.6</v>
      </c>
      <c r="P65" s="73">
        <v>158.85</v>
      </c>
      <c r="Q65" s="57"/>
      <c r="R65" s="64" t="s">
        <v>13</v>
      </c>
      <c r="S65" s="65"/>
      <c r="T65" s="65"/>
    </row>
    <row r="66" spans="1:20" s="66" customFormat="1" ht="13.5" customHeight="1">
      <c r="A66" s="57"/>
      <c r="B66" s="58"/>
      <c r="C66" s="67"/>
      <c r="D66" s="57" t="s">
        <v>15</v>
      </c>
      <c r="E66" s="58">
        <v>7</v>
      </c>
      <c r="F66" s="68">
        <v>1.8</v>
      </c>
      <c r="G66" s="69">
        <v>5</v>
      </c>
      <c r="H66" s="69">
        <v>4.5</v>
      </c>
      <c r="I66" s="69">
        <v>5</v>
      </c>
      <c r="J66" s="69">
        <v>5.5</v>
      </c>
      <c r="K66" s="69">
        <v>5.5</v>
      </c>
      <c r="L66" s="70">
        <v>10</v>
      </c>
      <c r="M66" s="70">
        <v>0</v>
      </c>
      <c r="N66" s="71">
        <v>15.5</v>
      </c>
      <c r="O66" s="72">
        <v>27.900000000000002</v>
      </c>
      <c r="P66" s="73">
        <v>158.85</v>
      </c>
      <c r="Q66" s="57"/>
      <c r="R66" s="65" t="s">
        <v>5</v>
      </c>
      <c r="S66" s="65"/>
      <c r="T66" s="65"/>
    </row>
    <row r="67" spans="3:18" ht="13.5" customHeight="1">
      <c r="C67" s="74"/>
      <c r="D67" s="57" t="s">
        <v>16</v>
      </c>
      <c r="E67" s="58">
        <v>7</v>
      </c>
      <c r="F67" s="68">
        <v>2.4</v>
      </c>
      <c r="G67" s="69">
        <v>3</v>
      </c>
      <c r="H67" s="69">
        <v>4</v>
      </c>
      <c r="I67" s="69">
        <v>4</v>
      </c>
      <c r="J67" s="69">
        <v>4.5</v>
      </c>
      <c r="K67" s="69">
        <v>3.5</v>
      </c>
      <c r="L67" s="70">
        <v>10</v>
      </c>
      <c r="M67" s="70">
        <v>0</v>
      </c>
      <c r="N67" s="71">
        <v>11.5</v>
      </c>
      <c r="O67" s="72">
        <v>27.599999999999998</v>
      </c>
      <c r="P67" s="73">
        <v>158.85</v>
      </c>
      <c r="Q67" s="1"/>
      <c r="R67" s="75"/>
    </row>
    <row r="68" spans="3:18" ht="13.5" customHeight="1">
      <c r="C68" s="74"/>
      <c r="D68" s="57" t="s">
        <v>9</v>
      </c>
      <c r="E68" s="58">
        <v>5</v>
      </c>
      <c r="F68" s="68">
        <v>2.1</v>
      </c>
      <c r="G68" s="69">
        <v>5.5</v>
      </c>
      <c r="H68" s="69">
        <v>5.5</v>
      </c>
      <c r="I68" s="69">
        <v>5.5</v>
      </c>
      <c r="J68" s="69">
        <v>6</v>
      </c>
      <c r="K68" s="69">
        <v>5.5</v>
      </c>
      <c r="L68" s="70">
        <v>10</v>
      </c>
      <c r="M68" s="70">
        <v>0</v>
      </c>
      <c r="N68" s="71">
        <v>16.5</v>
      </c>
      <c r="O68" s="72">
        <v>34.65</v>
      </c>
      <c r="P68" s="73">
        <v>158.85</v>
      </c>
      <c r="Q68" s="1"/>
      <c r="R68" s="75"/>
    </row>
    <row r="69" spans="3:18" ht="13.5" customHeight="1">
      <c r="C69" s="74"/>
      <c r="D69" s="57" t="s">
        <v>17</v>
      </c>
      <c r="E69" s="58">
        <v>5</v>
      </c>
      <c r="F69" s="68">
        <v>2.6</v>
      </c>
      <c r="G69" s="69">
        <v>4.5</v>
      </c>
      <c r="H69" s="69">
        <v>4.5</v>
      </c>
      <c r="I69" s="69">
        <v>4.5</v>
      </c>
      <c r="J69" s="69">
        <v>4</v>
      </c>
      <c r="K69" s="69">
        <v>4.5</v>
      </c>
      <c r="L69" s="70">
        <v>10</v>
      </c>
      <c r="M69" s="70">
        <v>0</v>
      </c>
      <c r="N69" s="71">
        <v>13.5</v>
      </c>
      <c r="O69" s="72">
        <v>35.1</v>
      </c>
      <c r="P69" s="73">
        <v>158.85</v>
      </c>
      <c r="Q69" s="1"/>
      <c r="R69" s="75"/>
    </row>
    <row r="70" spans="1:18" s="14" customFormat="1" ht="13.5" customHeight="1" hidden="1">
      <c r="A70" s="76"/>
      <c r="B70" s="76"/>
      <c r="C70" s="77"/>
      <c r="D70" s="78" t="s">
        <v>11</v>
      </c>
      <c r="E70" s="79">
        <v>5</v>
      </c>
      <c r="F70" s="8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81">
        <v>0</v>
      </c>
      <c r="O70" s="81">
        <v>0</v>
      </c>
      <c r="P70" s="73">
        <v>158.85</v>
      </c>
      <c r="Q70" s="76"/>
      <c r="R70" s="82"/>
    </row>
    <row r="71" spans="3:18" ht="13.5" customHeight="1">
      <c r="C71" s="83"/>
      <c r="D71" s="84" t="s">
        <v>55</v>
      </c>
      <c r="E71" s="60"/>
      <c r="F71" s="85">
        <v>10.5</v>
      </c>
      <c r="G71" s="86">
        <v>7.6</v>
      </c>
      <c r="H71" s="87">
        <v>-2.9000000000000004</v>
      </c>
      <c r="I71" s="87"/>
      <c r="J71" s="87"/>
      <c r="K71" s="87"/>
      <c r="L71" s="87"/>
      <c r="M71" s="87"/>
      <c r="N71" s="81"/>
      <c r="O71" s="88">
        <v>158.85</v>
      </c>
      <c r="P71" s="73">
        <v>158.85</v>
      </c>
      <c r="Q71" s="1"/>
      <c r="R71" s="75"/>
    </row>
    <row r="72" spans="1:20" s="66" customFormat="1" ht="15" customHeight="1">
      <c r="A72" s="57">
        <v>9</v>
      </c>
      <c r="B72" s="58">
        <v>1</v>
      </c>
      <c r="C72" s="59" t="s">
        <v>0</v>
      </c>
      <c r="D72" s="60"/>
      <c r="E72" s="60"/>
      <c r="F72" s="61"/>
      <c r="G72" s="59"/>
      <c r="H72" s="59">
        <v>2003</v>
      </c>
      <c r="I72" s="59" t="s">
        <v>1</v>
      </c>
      <c r="J72" s="59" t="s">
        <v>2</v>
      </c>
      <c r="K72" s="62"/>
      <c r="L72" s="59"/>
      <c r="M72" s="59"/>
      <c r="N72" s="59"/>
      <c r="O72" s="57"/>
      <c r="P72" s="63">
        <v>152.15</v>
      </c>
      <c r="Q72" s="60"/>
      <c r="R72" s="64" t="s">
        <v>3</v>
      </c>
      <c r="S72" s="65" t="str">
        <f>R73</f>
        <v>Горланова Е.В.</v>
      </c>
      <c r="T72" s="65" t="str">
        <f>R74</f>
        <v>ТРЕНЕР3</v>
      </c>
    </row>
    <row r="73" spans="1:20" s="66" customFormat="1" ht="13.5" customHeight="1">
      <c r="A73" s="57"/>
      <c r="B73" s="58"/>
      <c r="C73" s="67"/>
      <c r="D73" s="57" t="s">
        <v>6</v>
      </c>
      <c r="E73" s="58">
        <v>7</v>
      </c>
      <c r="F73" s="68">
        <v>1.6</v>
      </c>
      <c r="G73" s="69">
        <v>7</v>
      </c>
      <c r="H73" s="69">
        <v>6.5</v>
      </c>
      <c r="I73" s="69">
        <v>7</v>
      </c>
      <c r="J73" s="69">
        <v>7</v>
      </c>
      <c r="K73" s="69">
        <v>6</v>
      </c>
      <c r="L73" s="70">
        <v>10</v>
      </c>
      <c r="M73" s="70">
        <v>0</v>
      </c>
      <c r="N73" s="71">
        <v>20.5</v>
      </c>
      <c r="O73" s="72">
        <v>32.800000000000004</v>
      </c>
      <c r="P73" s="73">
        <v>152.15</v>
      </c>
      <c r="Q73" s="57"/>
      <c r="R73" s="64" t="s">
        <v>4</v>
      </c>
      <c r="S73" s="65"/>
      <c r="T73" s="65"/>
    </row>
    <row r="74" spans="1:20" s="66" customFormat="1" ht="13.5" customHeight="1">
      <c r="A74" s="57"/>
      <c r="B74" s="58"/>
      <c r="C74" s="67"/>
      <c r="D74" s="57" t="s">
        <v>7</v>
      </c>
      <c r="E74" s="58">
        <v>7</v>
      </c>
      <c r="F74" s="68">
        <v>1.9</v>
      </c>
      <c r="G74" s="69">
        <v>6</v>
      </c>
      <c r="H74" s="69">
        <v>5</v>
      </c>
      <c r="I74" s="69">
        <v>5</v>
      </c>
      <c r="J74" s="69">
        <v>6</v>
      </c>
      <c r="K74" s="69">
        <v>5</v>
      </c>
      <c r="L74" s="70">
        <v>10</v>
      </c>
      <c r="M74" s="70">
        <v>0</v>
      </c>
      <c r="N74" s="71">
        <v>16</v>
      </c>
      <c r="O74" s="72">
        <v>30.4</v>
      </c>
      <c r="P74" s="73">
        <v>152.15</v>
      </c>
      <c r="Q74" s="57"/>
      <c r="R74" s="65" t="s">
        <v>5</v>
      </c>
      <c r="S74" s="65"/>
      <c r="T74" s="65"/>
    </row>
    <row r="75" spans="3:18" ht="13.5" customHeight="1">
      <c r="C75" s="74"/>
      <c r="D75" s="57" t="s">
        <v>8</v>
      </c>
      <c r="E75" s="58">
        <v>7</v>
      </c>
      <c r="F75" s="68">
        <v>1.8</v>
      </c>
      <c r="G75" s="69">
        <v>5</v>
      </c>
      <c r="H75" s="69">
        <v>5</v>
      </c>
      <c r="I75" s="69">
        <v>4.5</v>
      </c>
      <c r="J75" s="69">
        <v>5</v>
      </c>
      <c r="K75" s="69">
        <v>5</v>
      </c>
      <c r="L75" s="70">
        <v>10</v>
      </c>
      <c r="M75" s="70">
        <v>0</v>
      </c>
      <c r="N75" s="71">
        <v>15</v>
      </c>
      <c r="O75" s="72">
        <v>27</v>
      </c>
      <c r="P75" s="73">
        <v>152.15</v>
      </c>
      <c r="Q75" s="1"/>
      <c r="R75" s="75"/>
    </row>
    <row r="76" spans="3:18" ht="13.5" customHeight="1">
      <c r="C76" s="74"/>
      <c r="D76" s="57" t="s">
        <v>9</v>
      </c>
      <c r="E76" s="58">
        <v>5</v>
      </c>
      <c r="F76" s="68">
        <v>2.1</v>
      </c>
      <c r="G76" s="69">
        <v>6</v>
      </c>
      <c r="H76" s="69">
        <v>6</v>
      </c>
      <c r="I76" s="69">
        <v>6.5</v>
      </c>
      <c r="J76" s="69">
        <v>5.5</v>
      </c>
      <c r="K76" s="69">
        <v>5.5</v>
      </c>
      <c r="L76" s="70">
        <v>10</v>
      </c>
      <c r="M76" s="70">
        <v>0</v>
      </c>
      <c r="N76" s="71">
        <v>17.5</v>
      </c>
      <c r="O76" s="72">
        <v>36.75</v>
      </c>
      <c r="P76" s="73">
        <v>152.15</v>
      </c>
      <c r="Q76" s="1"/>
      <c r="R76" s="75"/>
    </row>
    <row r="77" spans="3:18" ht="13.5" customHeight="1">
      <c r="C77" s="74"/>
      <c r="D77" s="57" t="s">
        <v>10</v>
      </c>
      <c r="E77" s="58">
        <v>7</v>
      </c>
      <c r="F77" s="68">
        <v>1.4</v>
      </c>
      <c r="G77" s="69">
        <v>6</v>
      </c>
      <c r="H77" s="69">
        <v>6.5</v>
      </c>
      <c r="I77" s="69">
        <v>6</v>
      </c>
      <c r="J77" s="69">
        <v>6</v>
      </c>
      <c r="K77" s="69">
        <v>5</v>
      </c>
      <c r="L77" s="70">
        <v>10</v>
      </c>
      <c r="M77" s="70">
        <v>0</v>
      </c>
      <c r="N77" s="71">
        <v>18</v>
      </c>
      <c r="O77" s="72">
        <v>25.2</v>
      </c>
      <c r="P77" s="73">
        <v>152.15</v>
      </c>
      <c r="Q77" s="1"/>
      <c r="R77" s="75"/>
    </row>
    <row r="78" spans="1:18" s="14" customFormat="1" ht="13.5" customHeight="1" hidden="1">
      <c r="A78" s="76"/>
      <c r="B78" s="76"/>
      <c r="C78" s="77"/>
      <c r="D78" s="78" t="s">
        <v>11</v>
      </c>
      <c r="E78" s="79">
        <v>5</v>
      </c>
      <c r="F78" s="8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81">
        <v>0</v>
      </c>
      <c r="O78" s="81">
        <v>0</v>
      </c>
      <c r="P78" s="73">
        <v>152.15</v>
      </c>
      <c r="Q78" s="76"/>
      <c r="R78" s="82"/>
    </row>
    <row r="79" spans="3:18" ht="13.5" customHeight="1">
      <c r="C79" s="83"/>
      <c r="D79" s="84" t="s">
        <v>55</v>
      </c>
      <c r="E79" s="60"/>
      <c r="F79" s="85">
        <v>8.8</v>
      </c>
      <c r="G79" s="86">
        <v>7.6</v>
      </c>
      <c r="H79" s="87">
        <v>-1.200000000000001</v>
      </c>
      <c r="I79" s="87"/>
      <c r="J79" s="87"/>
      <c r="K79" s="87"/>
      <c r="L79" s="87"/>
      <c r="M79" s="87"/>
      <c r="N79" s="81"/>
      <c r="O79" s="88">
        <v>152.15</v>
      </c>
      <c r="P79" s="73">
        <v>152.15</v>
      </c>
      <c r="Q79" s="1"/>
      <c r="R79" s="75"/>
    </row>
    <row r="80" spans="1:20" s="66" customFormat="1" ht="15" customHeight="1">
      <c r="A80" s="57">
        <v>10</v>
      </c>
      <c r="B80" s="58">
        <v>3</v>
      </c>
      <c r="C80" s="59" t="s">
        <v>18</v>
      </c>
      <c r="D80" s="60"/>
      <c r="E80" s="60"/>
      <c r="F80" s="61"/>
      <c r="G80" s="59"/>
      <c r="H80" s="59">
        <v>2004</v>
      </c>
      <c r="I80" s="59" t="s">
        <v>1</v>
      </c>
      <c r="J80" s="59" t="s">
        <v>2</v>
      </c>
      <c r="K80" s="62"/>
      <c r="L80" s="59"/>
      <c r="M80" s="59"/>
      <c r="N80" s="59"/>
      <c r="O80" s="57"/>
      <c r="P80" s="63">
        <v>143.10000000000002</v>
      </c>
      <c r="Q80" s="60"/>
      <c r="R80" s="64" t="s">
        <v>19</v>
      </c>
      <c r="S80" s="65">
        <f>R81</f>
        <v>0</v>
      </c>
      <c r="T80" s="65" t="str">
        <f>R82</f>
        <v>ТРЕНЕР3</v>
      </c>
    </row>
    <row r="81" spans="1:20" s="66" customFormat="1" ht="13.5" customHeight="1">
      <c r="A81" s="57"/>
      <c r="B81" s="58"/>
      <c r="C81" s="67"/>
      <c r="D81" s="57" t="s">
        <v>10</v>
      </c>
      <c r="E81" s="58">
        <v>5</v>
      </c>
      <c r="F81" s="68">
        <v>1.5</v>
      </c>
      <c r="G81" s="69">
        <v>6.5</v>
      </c>
      <c r="H81" s="69">
        <v>6.5</v>
      </c>
      <c r="I81" s="69">
        <v>6</v>
      </c>
      <c r="J81" s="69">
        <v>6</v>
      </c>
      <c r="K81" s="69">
        <v>6</v>
      </c>
      <c r="L81" s="70">
        <v>10</v>
      </c>
      <c r="M81" s="70">
        <v>0</v>
      </c>
      <c r="N81" s="71">
        <v>18.5</v>
      </c>
      <c r="O81" s="72">
        <v>27.75</v>
      </c>
      <c r="P81" s="73">
        <v>143.10000000000002</v>
      </c>
      <c r="Q81" s="57"/>
      <c r="R81" s="65">
        <v>0</v>
      </c>
      <c r="S81" s="65"/>
      <c r="T81" s="65"/>
    </row>
    <row r="82" spans="1:20" s="66" customFormat="1" ht="13.5" customHeight="1">
      <c r="A82" s="57"/>
      <c r="B82" s="58"/>
      <c r="C82" s="67"/>
      <c r="D82" s="57" t="s">
        <v>14</v>
      </c>
      <c r="E82" s="58">
        <v>5</v>
      </c>
      <c r="F82" s="68">
        <v>1.7000000000000002</v>
      </c>
      <c r="G82" s="69">
        <v>5.5</v>
      </c>
      <c r="H82" s="69">
        <v>5.5</v>
      </c>
      <c r="I82" s="69">
        <v>5</v>
      </c>
      <c r="J82" s="69">
        <v>5.5</v>
      </c>
      <c r="K82" s="69">
        <v>5.5</v>
      </c>
      <c r="L82" s="70">
        <v>10</v>
      </c>
      <c r="M82" s="70">
        <v>0</v>
      </c>
      <c r="N82" s="71">
        <v>16.5</v>
      </c>
      <c r="O82" s="72">
        <v>28.050000000000004</v>
      </c>
      <c r="P82" s="73">
        <v>143.10000000000002</v>
      </c>
      <c r="Q82" s="57"/>
      <c r="R82" s="65" t="s">
        <v>5</v>
      </c>
      <c r="S82" s="65"/>
      <c r="T82" s="65"/>
    </row>
    <row r="83" spans="3:18" ht="13.5" customHeight="1">
      <c r="C83" s="74"/>
      <c r="D83" s="57" t="s">
        <v>7</v>
      </c>
      <c r="E83" s="58">
        <v>5</v>
      </c>
      <c r="F83" s="68">
        <v>1.7000000000000002</v>
      </c>
      <c r="G83" s="69">
        <v>6</v>
      </c>
      <c r="H83" s="69">
        <v>6</v>
      </c>
      <c r="I83" s="69">
        <v>6</v>
      </c>
      <c r="J83" s="69">
        <v>6.5</v>
      </c>
      <c r="K83" s="69">
        <v>6</v>
      </c>
      <c r="L83" s="70">
        <v>10</v>
      </c>
      <c r="M83" s="70">
        <v>0</v>
      </c>
      <c r="N83" s="71">
        <v>18</v>
      </c>
      <c r="O83" s="72">
        <v>30.6</v>
      </c>
      <c r="P83" s="73">
        <v>143.10000000000002</v>
      </c>
      <c r="Q83" s="1"/>
      <c r="R83" s="75"/>
    </row>
    <row r="84" spans="3:18" ht="13.5" customHeight="1">
      <c r="C84" s="74"/>
      <c r="D84" s="57" t="s">
        <v>8</v>
      </c>
      <c r="E84" s="58">
        <v>5</v>
      </c>
      <c r="F84" s="68">
        <v>1.7000000000000002</v>
      </c>
      <c r="G84" s="69">
        <v>5</v>
      </c>
      <c r="H84" s="69">
        <v>5.5</v>
      </c>
      <c r="I84" s="69">
        <v>4.5</v>
      </c>
      <c r="J84" s="69">
        <v>3.5</v>
      </c>
      <c r="K84" s="69">
        <v>5.5</v>
      </c>
      <c r="L84" s="70">
        <v>10</v>
      </c>
      <c r="M84" s="70">
        <v>0</v>
      </c>
      <c r="N84" s="71">
        <v>15</v>
      </c>
      <c r="O84" s="72">
        <v>25.500000000000004</v>
      </c>
      <c r="P84" s="73">
        <v>143.10000000000002</v>
      </c>
      <c r="Q84" s="1"/>
      <c r="R84" s="75"/>
    </row>
    <row r="85" spans="3:18" ht="13.5" customHeight="1">
      <c r="C85" s="74"/>
      <c r="D85" s="57" t="s">
        <v>16</v>
      </c>
      <c r="E85" s="58">
        <v>5</v>
      </c>
      <c r="F85" s="68">
        <v>2.6</v>
      </c>
      <c r="G85" s="69">
        <v>4</v>
      </c>
      <c r="H85" s="69">
        <v>4</v>
      </c>
      <c r="I85" s="69">
        <v>3.5</v>
      </c>
      <c r="J85" s="69">
        <v>4</v>
      </c>
      <c r="K85" s="69">
        <v>5</v>
      </c>
      <c r="L85" s="70">
        <v>10</v>
      </c>
      <c r="M85" s="70">
        <v>0</v>
      </c>
      <c r="N85" s="71">
        <v>12</v>
      </c>
      <c r="O85" s="72">
        <v>31.200000000000003</v>
      </c>
      <c r="P85" s="73">
        <v>143.10000000000002</v>
      </c>
      <c r="Q85" s="1"/>
      <c r="R85" s="75"/>
    </row>
    <row r="86" spans="1:18" s="14" customFormat="1" ht="13.5" customHeight="1" hidden="1">
      <c r="A86" s="76"/>
      <c r="B86" s="76"/>
      <c r="C86" s="77"/>
      <c r="D86" s="78" t="s">
        <v>11</v>
      </c>
      <c r="E86" s="79">
        <v>5</v>
      </c>
      <c r="F86" s="8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81">
        <v>0</v>
      </c>
      <c r="O86" s="81">
        <v>0</v>
      </c>
      <c r="P86" s="73">
        <v>143.10000000000002</v>
      </c>
      <c r="Q86" s="76"/>
      <c r="R86" s="82"/>
    </row>
    <row r="87" spans="3:18" ht="13.5" customHeight="1">
      <c r="C87" s="83"/>
      <c r="D87" s="84" t="s">
        <v>55</v>
      </c>
      <c r="E87" s="60"/>
      <c r="F87" s="85">
        <v>9.200000000000001</v>
      </c>
      <c r="G87" s="86">
        <v>7.6</v>
      </c>
      <c r="H87" s="87">
        <v>-1.6000000000000014</v>
      </c>
      <c r="I87" s="87"/>
      <c r="J87" s="87"/>
      <c r="K87" s="87"/>
      <c r="L87" s="87"/>
      <c r="M87" s="87"/>
      <c r="N87" s="81"/>
      <c r="O87" s="88">
        <v>143.10000000000002</v>
      </c>
      <c r="P87" s="73">
        <v>143.10000000000002</v>
      </c>
      <c r="Q87" s="1"/>
      <c r="R87" s="75"/>
    </row>
  </sheetData>
  <sheetProtection selectLockedCells="1" selectUnlockedCells="1"/>
  <mergeCells count="1">
    <mergeCell ref="G5:M5"/>
  </mergeCells>
  <printOptions/>
  <pageMargins left="0.39375" right="0" top="0.7298611111111111" bottom="0.34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Светлана</cp:lastModifiedBy>
  <dcterms:created xsi:type="dcterms:W3CDTF">2016-02-23T09:14:31Z</dcterms:created>
  <dcterms:modified xsi:type="dcterms:W3CDTF">2016-02-23T09:17:23Z</dcterms:modified>
  <cp:category/>
  <cp:version/>
  <cp:contentType/>
  <cp:contentStatus/>
</cp:coreProperties>
</file>