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10800" activeTab="1"/>
  </bookViews>
  <sheets>
    <sheet name="boys" sheetId="4" r:id="rId1"/>
    <sheet name="girls" sheetId="5" r:id="rId2"/>
  </sheets>
  <externalReferences>
    <externalReference r:id="rId3"/>
  </externalReferences>
  <definedNames>
    <definedName name="_xlnm.Print_Titles" localSheetId="0">boys!#REF!</definedName>
    <definedName name="_xlnm.Print_Titles" localSheetId="1">girls!#REF!</definedName>
    <definedName name="_xlnm.Print_Area" localSheetId="1">girls!$A$5:$Q$9</definedName>
  </definedNames>
  <calcPr calcId="145621"/>
</workbook>
</file>

<file path=xl/calcChain.xml><?xml version="1.0" encoding="utf-8"?>
<calcChain xmlns="http://schemas.openxmlformats.org/spreadsheetml/2006/main">
  <c r="N72" i="5" l="1"/>
  <c r="C72" i="5"/>
  <c r="N71" i="5"/>
  <c r="C71" i="5"/>
  <c r="N70" i="5"/>
  <c r="C70" i="5"/>
  <c r="N69" i="5"/>
  <c r="D69" i="5"/>
  <c r="O69" i="5" s="1"/>
  <c r="C69" i="5"/>
  <c r="N68" i="5"/>
  <c r="O68" i="5" s="1"/>
  <c r="D68" i="5"/>
  <c r="C68" i="5"/>
  <c r="R67" i="5"/>
  <c r="B67" i="5"/>
  <c r="R66" i="5"/>
  <c r="B66" i="5"/>
  <c r="N64" i="5"/>
  <c r="C64" i="5"/>
  <c r="N63" i="5"/>
  <c r="C63" i="5"/>
  <c r="N62" i="5"/>
  <c r="C62" i="5"/>
  <c r="O61" i="5"/>
  <c r="N61" i="5"/>
  <c r="D61" i="5"/>
  <c r="C61" i="5"/>
  <c r="N60" i="5"/>
  <c r="O60" i="5" s="1"/>
  <c r="D60" i="5"/>
  <c r="C60" i="5"/>
  <c r="R59" i="5"/>
  <c r="B59" i="5"/>
  <c r="R58" i="5"/>
  <c r="B58" i="5"/>
  <c r="N56" i="5"/>
  <c r="C56" i="5"/>
  <c r="N55" i="5"/>
  <c r="C55" i="5"/>
  <c r="N54" i="5"/>
  <c r="C54" i="5"/>
  <c r="N53" i="5"/>
  <c r="D53" i="5"/>
  <c r="O53" i="5" s="1"/>
  <c r="C53" i="5"/>
  <c r="N52" i="5"/>
  <c r="O52" i="5" s="1"/>
  <c r="D52" i="5"/>
  <c r="C52" i="5"/>
  <c r="R51" i="5"/>
  <c r="B51" i="5"/>
  <c r="R50" i="5"/>
  <c r="B50" i="5"/>
  <c r="N48" i="5"/>
  <c r="C48" i="5"/>
  <c r="N47" i="5"/>
  <c r="C47" i="5"/>
  <c r="N46" i="5"/>
  <c r="C46" i="5"/>
  <c r="O45" i="5"/>
  <c r="N45" i="5"/>
  <c r="D45" i="5"/>
  <c r="C45" i="5"/>
  <c r="N44" i="5"/>
  <c r="O44" i="5" s="1"/>
  <c r="D44" i="5"/>
  <c r="C44" i="5"/>
  <c r="R43" i="5"/>
  <c r="B43" i="5"/>
  <c r="R42" i="5"/>
  <c r="B42" i="5"/>
  <c r="N40" i="5"/>
  <c r="C40" i="5"/>
  <c r="N39" i="5"/>
  <c r="C39" i="5"/>
  <c r="N38" i="5"/>
  <c r="C38" i="5"/>
  <c r="N37" i="5"/>
  <c r="D37" i="5"/>
  <c r="O37" i="5" s="1"/>
  <c r="C37" i="5"/>
  <c r="N36" i="5"/>
  <c r="O36" i="5" s="1"/>
  <c r="D36" i="5"/>
  <c r="C36" i="5"/>
  <c r="R35" i="5"/>
  <c r="B35" i="5"/>
  <c r="R34" i="5"/>
  <c r="B34" i="5"/>
  <c r="N32" i="5"/>
  <c r="C32" i="5"/>
  <c r="N31" i="5"/>
  <c r="C31" i="5"/>
  <c r="N30" i="5"/>
  <c r="C30" i="5"/>
  <c r="O29" i="5"/>
  <c r="N29" i="5"/>
  <c r="D29" i="5"/>
  <c r="C29" i="5"/>
  <c r="N28" i="5"/>
  <c r="O28" i="5" s="1"/>
  <c r="D28" i="5"/>
  <c r="C28" i="5"/>
  <c r="R27" i="5"/>
  <c r="B27" i="5"/>
  <c r="R26" i="5"/>
  <c r="B26" i="5"/>
  <c r="N24" i="5"/>
  <c r="C24" i="5"/>
  <c r="N23" i="5"/>
  <c r="C23" i="5"/>
  <c r="N22" i="5"/>
  <c r="C22" i="5"/>
  <c r="N21" i="5"/>
  <c r="D21" i="5"/>
  <c r="O21" i="5" s="1"/>
  <c r="C21" i="5"/>
  <c r="N20" i="5"/>
  <c r="O20" i="5" s="1"/>
  <c r="D20" i="5"/>
  <c r="C20" i="5"/>
  <c r="R19" i="5"/>
  <c r="B19" i="5"/>
  <c r="R18" i="5"/>
  <c r="B18" i="5"/>
  <c r="N16" i="5"/>
  <c r="C16" i="5"/>
  <c r="N15" i="5"/>
  <c r="C15" i="5"/>
  <c r="N14" i="5"/>
  <c r="C14" i="5"/>
  <c r="O13" i="5"/>
  <c r="N13" i="5"/>
  <c r="D13" i="5"/>
  <c r="C13" i="5"/>
  <c r="N12" i="5"/>
  <c r="O12" i="5" s="1"/>
  <c r="D12" i="5"/>
  <c r="C12" i="5"/>
  <c r="R11" i="5"/>
  <c r="B11" i="5"/>
  <c r="R10" i="5"/>
  <c r="B10" i="5"/>
  <c r="O89" i="4"/>
  <c r="D89" i="4"/>
  <c r="O88" i="4"/>
  <c r="D88" i="4"/>
  <c r="O87" i="4"/>
  <c r="D87" i="4"/>
  <c r="O86" i="4"/>
  <c r="D86" i="4"/>
  <c r="P85" i="4"/>
  <c r="O85" i="4"/>
  <c r="E85" i="4"/>
  <c r="D85" i="4"/>
  <c r="O84" i="4"/>
  <c r="E84" i="4"/>
  <c r="D84" i="4"/>
  <c r="S83" i="4"/>
  <c r="C83" i="4"/>
  <c r="S82" i="4"/>
  <c r="C82" i="4"/>
  <c r="B82" i="4"/>
  <c r="B83" i="4" s="1"/>
  <c r="B84" i="4" s="1"/>
  <c r="B85" i="4" s="1"/>
  <c r="B86" i="4" s="1"/>
  <c r="B87" i="4" s="1"/>
  <c r="B88" i="4" s="1"/>
  <c r="B89" i="4" s="1"/>
  <c r="B90" i="4" s="1"/>
  <c r="O80" i="4"/>
  <c r="D80" i="4"/>
  <c r="O79" i="4"/>
  <c r="D79" i="4"/>
  <c r="O78" i="4"/>
  <c r="D78" i="4"/>
  <c r="O77" i="4"/>
  <c r="D77" i="4"/>
  <c r="P76" i="4"/>
  <c r="O76" i="4"/>
  <c r="E76" i="4"/>
  <c r="D76" i="4"/>
  <c r="O75" i="4"/>
  <c r="E75" i="4"/>
  <c r="D75" i="4"/>
  <c r="S74" i="4"/>
  <c r="C74" i="4"/>
  <c r="S73" i="4"/>
  <c r="C73" i="4"/>
  <c r="B73" i="4"/>
  <c r="B74" i="4" s="1"/>
  <c r="B75" i="4" s="1"/>
  <c r="B76" i="4" s="1"/>
  <c r="B77" i="4" s="1"/>
  <c r="B78" i="4" s="1"/>
  <c r="B79" i="4" s="1"/>
  <c r="B80" i="4" s="1"/>
  <c r="B81" i="4" s="1"/>
  <c r="O71" i="4"/>
  <c r="D71" i="4"/>
  <c r="O70" i="4"/>
  <c r="D70" i="4"/>
  <c r="O69" i="4"/>
  <c r="D69" i="4"/>
  <c r="O68" i="4"/>
  <c r="D68" i="4"/>
  <c r="P67" i="4"/>
  <c r="O67" i="4"/>
  <c r="E67" i="4"/>
  <c r="D67" i="4"/>
  <c r="O66" i="4"/>
  <c r="E66" i="4"/>
  <c r="D66" i="4"/>
  <c r="S65" i="4"/>
  <c r="C65" i="4"/>
  <c r="S64" i="4"/>
  <c r="C64" i="4"/>
  <c r="B64" i="4"/>
  <c r="B65" i="4" s="1"/>
  <c r="B66" i="4" s="1"/>
  <c r="B67" i="4" s="1"/>
  <c r="B68" i="4" s="1"/>
  <c r="B69" i="4" s="1"/>
  <c r="B70" i="4" s="1"/>
  <c r="B71" i="4" s="1"/>
  <c r="B72" i="4" s="1"/>
  <c r="O62" i="4"/>
  <c r="D62" i="4"/>
  <c r="O61" i="4"/>
  <c r="D61" i="4"/>
  <c r="O60" i="4"/>
  <c r="D60" i="4"/>
  <c r="O59" i="4"/>
  <c r="D59" i="4"/>
  <c r="P58" i="4"/>
  <c r="O58" i="4"/>
  <c r="E58" i="4"/>
  <c r="D58" i="4"/>
  <c r="B58" i="4"/>
  <c r="B59" i="4" s="1"/>
  <c r="B60" i="4" s="1"/>
  <c r="B61" i="4" s="1"/>
  <c r="B62" i="4" s="1"/>
  <c r="B63" i="4" s="1"/>
  <c r="O57" i="4"/>
  <c r="E57" i="4"/>
  <c r="D57" i="4"/>
  <c r="S56" i="4"/>
  <c r="C56" i="4"/>
  <c r="S55" i="4"/>
  <c r="C55" i="4"/>
  <c r="B55" i="4"/>
  <c r="B56" i="4" s="1"/>
  <c r="B57" i="4" s="1"/>
  <c r="O53" i="4"/>
  <c r="D53" i="4"/>
  <c r="O52" i="4"/>
  <c r="D52" i="4"/>
  <c r="O51" i="4"/>
  <c r="D51" i="4"/>
  <c r="O50" i="4"/>
  <c r="D50" i="4"/>
  <c r="P49" i="4"/>
  <c r="O49" i="4"/>
  <c r="E49" i="4"/>
  <c r="D49" i="4"/>
  <c r="O48" i="4"/>
  <c r="E48" i="4"/>
  <c r="D48" i="4"/>
  <c r="S47" i="4"/>
  <c r="C47" i="4"/>
  <c r="S46" i="4"/>
  <c r="C46" i="4"/>
  <c r="B46" i="4"/>
  <c r="B47" i="4" s="1"/>
  <c r="B48" i="4" s="1"/>
  <c r="B49" i="4" s="1"/>
  <c r="B50" i="4" s="1"/>
  <c r="B51" i="4" s="1"/>
  <c r="B52" i="4" s="1"/>
  <c r="B53" i="4" s="1"/>
  <c r="B54" i="4" s="1"/>
  <c r="O44" i="4"/>
  <c r="D44" i="4"/>
  <c r="O43" i="4"/>
  <c r="D43" i="4"/>
  <c r="O42" i="4"/>
  <c r="D42" i="4"/>
  <c r="O41" i="4"/>
  <c r="D41" i="4"/>
  <c r="P40" i="4"/>
  <c r="O40" i="4"/>
  <c r="E40" i="4"/>
  <c r="D40" i="4"/>
  <c r="O39" i="4"/>
  <c r="E39" i="4"/>
  <c r="D39" i="4"/>
  <c r="S38" i="4"/>
  <c r="C38" i="4"/>
  <c r="S37" i="4"/>
  <c r="C37" i="4"/>
  <c r="B37" i="4"/>
  <c r="B38" i="4" s="1"/>
  <c r="B39" i="4" s="1"/>
  <c r="B40" i="4" s="1"/>
  <c r="B41" i="4" s="1"/>
  <c r="B42" i="4" s="1"/>
  <c r="B43" i="4" s="1"/>
  <c r="B44" i="4" s="1"/>
  <c r="B45" i="4" s="1"/>
  <c r="O35" i="4"/>
  <c r="D35" i="4"/>
  <c r="O34" i="4"/>
  <c r="D34" i="4"/>
  <c r="O33" i="4"/>
  <c r="D33" i="4"/>
  <c r="O32" i="4"/>
  <c r="D32" i="4"/>
  <c r="P31" i="4"/>
  <c r="O31" i="4"/>
  <c r="E31" i="4"/>
  <c r="D31" i="4"/>
  <c r="O30" i="4"/>
  <c r="E30" i="4"/>
  <c r="D30" i="4"/>
  <c r="S29" i="4"/>
  <c r="C29" i="4"/>
  <c r="S28" i="4"/>
  <c r="C28" i="4"/>
  <c r="B28" i="4"/>
  <c r="B29" i="4" s="1"/>
  <c r="B30" i="4" s="1"/>
  <c r="B31" i="4" s="1"/>
  <c r="B32" i="4" s="1"/>
  <c r="B33" i="4" s="1"/>
  <c r="B34" i="4" s="1"/>
  <c r="B35" i="4" s="1"/>
  <c r="B36" i="4" s="1"/>
  <c r="O26" i="4"/>
  <c r="D26" i="4"/>
  <c r="O25" i="4"/>
  <c r="D25" i="4"/>
  <c r="O24" i="4"/>
  <c r="D24" i="4"/>
  <c r="O23" i="4"/>
  <c r="D23" i="4"/>
  <c r="P22" i="4"/>
  <c r="O22" i="4"/>
  <c r="E22" i="4"/>
  <c r="D22" i="4"/>
  <c r="O21" i="4"/>
  <c r="E21" i="4"/>
  <c r="D21" i="4"/>
  <c r="S20" i="4"/>
  <c r="C20" i="4"/>
  <c r="S19" i="4"/>
  <c r="C19" i="4"/>
  <c r="B19" i="4"/>
  <c r="B20" i="4" s="1"/>
  <c r="B21" i="4" s="1"/>
  <c r="B22" i="4" s="1"/>
  <c r="B23" i="4" s="1"/>
  <c r="B24" i="4" s="1"/>
  <c r="B25" i="4" s="1"/>
  <c r="B26" i="4" s="1"/>
  <c r="B27" i="4" s="1"/>
  <c r="O17" i="4"/>
  <c r="D17" i="4"/>
  <c r="O16" i="4"/>
  <c r="D16" i="4"/>
  <c r="O15" i="4"/>
  <c r="D15" i="4"/>
  <c r="O14" i="4"/>
  <c r="D14" i="4"/>
  <c r="P13" i="4"/>
  <c r="O13" i="4"/>
  <c r="E13" i="4"/>
  <c r="D13" i="4"/>
  <c r="O12" i="4"/>
  <c r="E12" i="4"/>
  <c r="D12" i="4"/>
  <c r="S11" i="4"/>
  <c r="C11" i="4"/>
  <c r="S10" i="4"/>
  <c r="C10" i="4"/>
  <c r="B10" i="4"/>
  <c r="B11" i="4" s="1"/>
  <c r="B12" i="4" s="1"/>
  <c r="B13" i="4" s="1"/>
  <c r="B14" i="4" s="1"/>
  <c r="B15" i="4" s="1"/>
  <c r="B16" i="4" s="1"/>
  <c r="B17" i="4" s="1"/>
  <c r="B18" i="4" s="1"/>
  <c r="D72" i="5" l="1"/>
  <c r="D14" i="5"/>
  <c r="O14" i="5" s="1"/>
  <c r="D71" i="5"/>
  <c r="O71" i="5" s="1"/>
  <c r="D56" i="5"/>
  <c r="O56" i="5" s="1"/>
  <c r="D15" i="5"/>
  <c r="O15" i="5" s="1"/>
  <c r="D48" i="5"/>
  <c r="O48" i="5" s="1"/>
  <c r="D46" i="5"/>
  <c r="O46" i="5" s="1"/>
  <c r="D62" i="5"/>
  <c r="O62" i="5" s="1"/>
  <c r="D23" i="5"/>
  <c r="O23" i="5" s="1"/>
  <c r="D64" i="5"/>
  <c r="O64" i="5" s="1"/>
  <c r="D47" i="5"/>
  <c r="O47" i="5" s="1"/>
  <c r="D54" i="5"/>
  <c r="O54" i="5" s="1"/>
  <c r="O57" i="5" s="1"/>
  <c r="P50" i="5" s="1"/>
  <c r="P51" i="5" s="1"/>
  <c r="P52" i="5" s="1"/>
  <c r="P53" i="5" s="1"/>
  <c r="P54" i="5" s="1"/>
  <c r="P55" i="5" s="1"/>
  <c r="P56" i="5" s="1"/>
  <c r="P57" i="5" s="1"/>
  <c r="D55" i="5"/>
  <c r="O55" i="5" s="1"/>
  <c r="D31" i="5"/>
  <c r="O31" i="5" s="1"/>
  <c r="D30" i="5"/>
  <c r="O30" i="5" s="1"/>
  <c r="D70" i="5"/>
  <c r="D73" i="5" s="1"/>
  <c r="D32" i="5"/>
  <c r="D38" i="5"/>
  <c r="D39" i="5"/>
  <c r="O39" i="5" s="1"/>
  <c r="D40" i="5"/>
  <c r="D22" i="5"/>
  <c r="O22" i="5" s="1"/>
  <c r="D63" i="5"/>
  <c r="O63" i="5" s="1"/>
  <c r="D24" i="5"/>
  <c r="D16" i="5"/>
  <c r="O16" i="5" s="1"/>
  <c r="O32" i="5"/>
  <c r="O38" i="5"/>
  <c r="O72" i="5"/>
  <c r="E16" i="4"/>
  <c r="P16" i="4" s="1"/>
  <c r="E59" i="4"/>
  <c r="P59" i="4" s="1"/>
  <c r="E60" i="4"/>
  <c r="P60" i="4" s="1"/>
  <c r="E79" i="4"/>
  <c r="P79" i="4" s="1"/>
  <c r="E68" i="4"/>
  <c r="P68" i="4" s="1"/>
  <c r="E52" i="4"/>
  <c r="P52" i="4" s="1"/>
  <c r="E50" i="4"/>
  <c r="P50" i="4" s="1"/>
  <c r="E43" i="4"/>
  <c r="P43" i="4" s="1"/>
  <c r="E88" i="4"/>
  <c r="P88" i="4" s="1"/>
  <c r="E61" i="4"/>
  <c r="P61" i="4" s="1"/>
  <c r="E17" i="4"/>
  <c r="P17" i="4" s="1"/>
  <c r="E77" i="4"/>
  <c r="P77" i="4" s="1"/>
  <c r="E89" i="4"/>
  <c r="P89" i="4" s="1"/>
  <c r="E26" i="4"/>
  <c r="P26" i="4" s="1"/>
  <c r="E42" i="4"/>
  <c r="P42" i="4" s="1"/>
  <c r="E71" i="4"/>
  <c r="P71" i="4" s="1"/>
  <c r="E23" i="4"/>
  <c r="P23" i="4" s="1"/>
  <c r="E51" i="4"/>
  <c r="P51" i="4" s="1"/>
  <c r="E32" i="4"/>
  <c r="P32" i="4" s="1"/>
  <c r="E34" i="4"/>
  <c r="P34" i="4" s="1"/>
  <c r="E15" i="4"/>
  <c r="P15" i="4" s="1"/>
  <c r="E33" i="4"/>
  <c r="P33" i="4" s="1"/>
  <c r="E87" i="4"/>
  <c r="P87" i="4" s="1"/>
  <c r="E69" i="4"/>
  <c r="P69" i="4" s="1"/>
  <c r="E80" i="4"/>
  <c r="P80" i="4" s="1"/>
  <c r="E35" i="4"/>
  <c r="P35" i="4" s="1"/>
  <c r="E53" i="4"/>
  <c r="P53" i="4" s="1"/>
  <c r="E41" i="4"/>
  <c r="P41" i="4" s="1"/>
  <c r="E25" i="4"/>
  <c r="P25" i="4" s="1"/>
  <c r="E62" i="4"/>
  <c r="P62" i="4" s="1"/>
  <c r="E78" i="4"/>
  <c r="P78" i="4" s="1"/>
  <c r="E14" i="4"/>
  <c r="P14" i="4" s="1"/>
  <c r="E86" i="4"/>
  <c r="P86" i="4" s="1"/>
  <c r="E24" i="4"/>
  <c r="P24" i="4" s="1"/>
  <c r="E70" i="4"/>
  <c r="P70" i="4" s="1"/>
  <c r="E44" i="4"/>
  <c r="P44" i="4" s="1"/>
  <c r="P48" i="4"/>
  <c r="P57" i="4"/>
  <c r="P12" i="4"/>
  <c r="P21" i="4"/>
  <c r="P30" i="4"/>
  <c r="P39" i="4"/>
  <c r="P66" i="4"/>
  <c r="P75" i="4"/>
  <c r="P84" i="4"/>
  <c r="O49" i="5" l="1"/>
  <c r="P42" i="5" s="1"/>
  <c r="P43" i="5" s="1"/>
  <c r="P44" i="5" s="1"/>
  <c r="P45" i="5" s="1"/>
  <c r="P46" i="5" s="1"/>
  <c r="P47" i="5" s="1"/>
  <c r="P48" i="5" s="1"/>
  <c r="P49" i="5" s="1"/>
  <c r="O33" i="5"/>
  <c r="P26" i="5" s="1"/>
  <c r="P27" i="5" s="1"/>
  <c r="P28" i="5" s="1"/>
  <c r="P29" i="5" s="1"/>
  <c r="P30" i="5" s="1"/>
  <c r="P31" i="5" s="1"/>
  <c r="P32" i="5" s="1"/>
  <c r="P33" i="5" s="1"/>
  <c r="E72" i="4"/>
  <c r="D17" i="5"/>
  <c r="D41" i="5"/>
  <c r="O65" i="5"/>
  <c r="P58" i="5" s="1"/>
  <c r="P59" i="5" s="1"/>
  <c r="P60" i="5" s="1"/>
  <c r="P61" i="5" s="1"/>
  <c r="P62" i="5" s="1"/>
  <c r="P63" i="5" s="1"/>
  <c r="P64" i="5" s="1"/>
  <c r="P65" i="5" s="1"/>
  <c r="P90" i="4"/>
  <c r="Q82" i="4" s="1"/>
  <c r="Q83" i="4" s="1"/>
  <c r="Q84" i="4" s="1"/>
  <c r="Q85" i="4" s="1"/>
  <c r="Q86" i="4" s="1"/>
  <c r="Q87" i="4" s="1"/>
  <c r="Q88" i="4" s="1"/>
  <c r="Q89" i="4" s="1"/>
  <c r="Q90" i="4" s="1"/>
  <c r="P36" i="4"/>
  <c r="Q28" i="4" s="1"/>
  <c r="Q29" i="4" s="1"/>
  <c r="Q30" i="4" s="1"/>
  <c r="Q31" i="4" s="1"/>
  <c r="Q32" i="4" s="1"/>
  <c r="Q33" i="4" s="1"/>
  <c r="Q34" i="4" s="1"/>
  <c r="Q35" i="4" s="1"/>
  <c r="Q36" i="4" s="1"/>
  <c r="D49" i="5"/>
  <c r="O40" i="5"/>
  <c r="O41" i="5" s="1"/>
  <c r="P34" i="5" s="1"/>
  <c r="P35" i="5" s="1"/>
  <c r="P36" i="5" s="1"/>
  <c r="P37" i="5" s="1"/>
  <c r="P38" i="5" s="1"/>
  <c r="P39" i="5" s="1"/>
  <c r="P40" i="5" s="1"/>
  <c r="P41" i="5" s="1"/>
  <c r="D25" i="5"/>
  <c r="D33" i="5"/>
  <c r="O17" i="5"/>
  <c r="P10" i="5" s="1"/>
  <c r="P11" i="5" s="1"/>
  <c r="P12" i="5" s="1"/>
  <c r="P13" i="5" s="1"/>
  <c r="P14" i="5" s="1"/>
  <c r="P15" i="5" s="1"/>
  <c r="P16" i="5" s="1"/>
  <c r="P17" i="5" s="1"/>
  <c r="P81" i="4"/>
  <c r="Q73" i="4" s="1"/>
  <c r="Q74" i="4" s="1"/>
  <c r="Q75" i="4" s="1"/>
  <c r="Q76" i="4" s="1"/>
  <c r="Q77" i="4" s="1"/>
  <c r="Q78" i="4" s="1"/>
  <c r="Q79" i="4" s="1"/>
  <c r="Q80" i="4" s="1"/>
  <c r="Q81" i="4" s="1"/>
  <c r="E45" i="4"/>
  <c r="D65" i="5"/>
  <c r="O24" i="5"/>
  <c r="O25" i="5" s="1"/>
  <c r="P18" i="5" s="1"/>
  <c r="P19" i="5" s="1"/>
  <c r="P20" i="5" s="1"/>
  <c r="P21" i="5" s="1"/>
  <c r="P22" i="5" s="1"/>
  <c r="P23" i="5" s="1"/>
  <c r="P24" i="5" s="1"/>
  <c r="P25" i="5" s="1"/>
  <c r="O70" i="5"/>
  <c r="O73" i="5" s="1"/>
  <c r="P66" i="5" s="1"/>
  <c r="P67" i="5" s="1"/>
  <c r="P68" i="5" s="1"/>
  <c r="P69" i="5" s="1"/>
  <c r="P70" i="5" s="1"/>
  <c r="P71" i="5" s="1"/>
  <c r="P72" i="5" s="1"/>
  <c r="P73" i="5" s="1"/>
  <c r="E81" i="4"/>
  <c r="P54" i="4"/>
  <c r="Q46" i="4" s="1"/>
  <c r="Q47" i="4" s="1"/>
  <c r="Q48" i="4" s="1"/>
  <c r="Q49" i="4" s="1"/>
  <c r="Q50" i="4" s="1"/>
  <c r="Q51" i="4" s="1"/>
  <c r="Q52" i="4" s="1"/>
  <c r="Q53" i="4" s="1"/>
  <c r="Q54" i="4" s="1"/>
  <c r="D57" i="5"/>
  <c r="P27" i="4"/>
  <c r="Q19" i="4" s="1"/>
  <c r="Q20" i="4" s="1"/>
  <c r="Q21" i="4" s="1"/>
  <c r="Q22" i="4" s="1"/>
  <c r="Q23" i="4" s="1"/>
  <c r="Q24" i="4" s="1"/>
  <c r="Q25" i="4" s="1"/>
  <c r="Q26" i="4" s="1"/>
  <c r="Q27" i="4" s="1"/>
  <c r="E36" i="4"/>
  <c r="E54" i="4"/>
  <c r="P72" i="4"/>
  <c r="Q64" i="4" s="1"/>
  <c r="Q65" i="4" s="1"/>
  <c r="Q66" i="4" s="1"/>
  <c r="Q67" i="4" s="1"/>
  <c r="Q68" i="4" s="1"/>
  <c r="Q69" i="4" s="1"/>
  <c r="Q70" i="4" s="1"/>
  <c r="Q71" i="4" s="1"/>
  <c r="Q72" i="4" s="1"/>
  <c r="P18" i="4"/>
  <c r="Q10" i="4" s="1"/>
  <c r="Q11" i="4" s="1"/>
  <c r="Q12" i="4" s="1"/>
  <c r="Q13" i="4" s="1"/>
  <c r="Q14" i="4" s="1"/>
  <c r="Q15" i="4" s="1"/>
  <c r="Q16" i="4" s="1"/>
  <c r="Q17" i="4" s="1"/>
  <c r="Q18" i="4" s="1"/>
  <c r="P63" i="4"/>
  <c r="Q55" i="4" s="1"/>
  <c r="Q56" i="4" s="1"/>
  <c r="Q57" i="4" s="1"/>
  <c r="Q58" i="4" s="1"/>
  <c r="Q59" i="4" s="1"/>
  <c r="Q60" i="4" s="1"/>
  <c r="Q61" i="4" s="1"/>
  <c r="Q62" i="4" s="1"/>
  <c r="Q63" i="4" s="1"/>
  <c r="E27" i="4"/>
  <c r="P45" i="4"/>
  <c r="Q37" i="4" s="1"/>
  <c r="Q38" i="4" s="1"/>
  <c r="Q39" i="4" s="1"/>
  <c r="Q40" i="4" s="1"/>
  <c r="Q41" i="4" s="1"/>
  <c r="Q42" i="4" s="1"/>
  <c r="Q43" i="4" s="1"/>
  <c r="Q44" i="4" s="1"/>
  <c r="Q45" i="4" s="1"/>
  <c r="E90" i="4"/>
  <c r="E63" i="4"/>
  <c r="E18" i="4"/>
</calcChain>
</file>

<file path=xl/sharedStrings.xml><?xml version="1.0" encoding="utf-8"?>
<sst xmlns="http://schemas.openxmlformats.org/spreadsheetml/2006/main" count="58" uniqueCount="19">
  <si>
    <t>г. Руза "ДВВС РУЗА"</t>
  </si>
  <si>
    <t>Министерство спорта РФ</t>
  </si>
  <si>
    <t>04-07 мая 2016 г.</t>
  </si>
  <si>
    <t>Российская федерация прыжков в воду</t>
  </si>
  <si>
    <t>Всероссийские соревнования по прыжкам в воду "Салют Победы"</t>
  </si>
  <si>
    <t>ТРАМПЛИН 1 МЕТР СИНХРОННЫЕ ПРЫЖКИ, ЮНОШИ</t>
  </si>
  <si>
    <t>судьи</t>
  </si>
  <si>
    <t>ВЫПОЛН</t>
  </si>
  <si>
    <t>Место</t>
  </si>
  <si>
    <t>Ф.И.</t>
  </si>
  <si>
    <t>прыжок</t>
  </si>
  <si>
    <t>К.Т.</t>
  </si>
  <si>
    <t>РЕЗУЛЬТАТ</t>
  </si>
  <si>
    <t>РАЗРЯДА</t>
  </si>
  <si>
    <t xml:space="preserve">ТРЕНЕР  </t>
  </si>
  <si>
    <t>в/к</t>
  </si>
  <si>
    <t>КМС</t>
  </si>
  <si>
    <t>кэт</t>
  </si>
  <si>
    <t>ТРАМПЛИН 1 МЕТР СИНХРОННЫЕ ПРЫЖКИ, ДЕВУШКИ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</si>
</sst>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NewtonCTT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color theme="0"/>
      <name val="Arial Cyr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0"/>
      <name val="Arial Cyr"/>
      <family val="2"/>
      <charset val="204"/>
    </font>
    <font>
      <sz val="10"/>
      <name val="Arial Cyr"/>
      <charset val="204"/>
    </font>
    <font>
      <b/>
      <sz val="10"/>
      <color theme="0"/>
      <name val="Arial Cyr"/>
      <family val="2"/>
      <charset val="204"/>
    </font>
    <font>
      <sz val="8"/>
      <color theme="0"/>
      <name val="Arial Cyr"/>
      <family val="2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theme="0"/>
      <name val="Arial Cyr"/>
      <family val="2"/>
      <charset val="204"/>
    </font>
    <font>
      <sz val="8"/>
      <name val="Arial Cyr"/>
      <charset val="204"/>
    </font>
    <font>
      <b/>
      <sz val="7"/>
      <name val="Arial Cyr"/>
      <family val="2"/>
      <charset val="204"/>
    </font>
    <font>
      <b/>
      <sz val="7"/>
      <name val="Arial"/>
      <family val="2"/>
      <charset val="204"/>
    </font>
    <font>
      <b/>
      <sz val="9"/>
      <color indexed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7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/>
    <xf numFmtId="0" fontId="5" fillId="0" borderId="0" xfId="2" applyFont="1" applyAlignment="1">
      <alignment horizontal="center"/>
    </xf>
    <xf numFmtId="14" fontId="6" fillId="0" borderId="0" xfId="3" applyNumberFormat="1" applyFont="1" applyAlignment="1">
      <alignment horizontal="center"/>
    </xf>
    <xf numFmtId="0" fontId="4" fillId="0" borderId="0" xfId="3"/>
    <xf numFmtId="14" fontId="6" fillId="0" borderId="0" xfId="3" applyNumberFormat="1" applyFont="1"/>
    <xf numFmtId="20" fontId="6" fillId="0" borderId="0" xfId="3" applyNumberFormat="1" applyFont="1"/>
    <xf numFmtId="0" fontId="2" fillId="0" borderId="0" xfId="2" applyFont="1"/>
    <xf numFmtId="0" fontId="7" fillId="0" borderId="0" xfId="2" applyFont="1"/>
    <xf numFmtId="0" fontId="8" fillId="0" borderId="0" xfId="2" applyFont="1" applyAlignment="1">
      <alignment horizontal="left" wrapText="1"/>
    </xf>
    <xf numFmtId="0" fontId="2" fillId="0" borderId="0" xfId="2" applyFont="1" applyAlignment="1">
      <alignment horizontal="center"/>
    </xf>
    <xf numFmtId="0" fontId="9" fillId="0" borderId="0" xfId="2" applyFont="1"/>
    <xf numFmtId="0" fontId="3" fillId="0" borderId="0" xfId="1" applyFont="1"/>
    <xf numFmtId="0" fontId="5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164" fontId="3" fillId="0" borderId="1" xfId="2" applyNumberFormat="1" applyFont="1" applyBorder="1" applyAlignment="1">
      <alignment horizontal="left"/>
    </xf>
    <xf numFmtId="0" fontId="3" fillId="0" borderId="1" xfId="2" applyFont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164" fontId="10" fillId="0" borderId="1" xfId="2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11" fillId="0" borderId="3" xfId="2" applyFont="1" applyBorder="1" applyAlignment="1">
      <alignment horizontal="center"/>
    </xf>
    <xf numFmtId="0" fontId="12" fillId="0" borderId="3" xfId="2" applyFont="1" applyBorder="1"/>
    <xf numFmtId="0" fontId="12" fillId="0" borderId="4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4" fillId="0" borderId="3" xfId="2" applyFont="1" applyBorder="1"/>
    <xf numFmtId="0" fontId="10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/>
    </xf>
    <xf numFmtId="0" fontId="3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11" fillId="0" borderId="0" xfId="2" applyFont="1" applyBorder="1" applyAlignment="1">
      <alignment horizontal="center"/>
    </xf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0" fontId="14" fillId="0" borderId="0" xfId="2" applyFont="1" applyBorder="1"/>
    <xf numFmtId="0" fontId="16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5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2" fontId="9" fillId="0" borderId="0" xfId="4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7" fillId="0" borderId="0" xfId="1" applyFont="1"/>
    <xf numFmtId="0" fontId="5" fillId="0" borderId="0" xfId="1" applyFont="1"/>
    <xf numFmtId="0" fontId="18" fillId="0" borderId="0" xfId="1" applyFont="1" applyAlignment="1">
      <alignment horizontal="center"/>
    </xf>
    <xf numFmtId="2" fontId="19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4" fontId="20" fillId="0" borderId="0" xfId="4" applyNumberFormat="1" applyFont="1" applyBorder="1" applyAlignment="1">
      <alignment horizontal="center"/>
    </xf>
    <xf numFmtId="164" fontId="21" fillId="0" borderId="0" xfId="5" applyNumberFormat="1" applyFont="1" applyAlignment="1">
      <alignment horizontal="center" vertical="center"/>
    </xf>
    <xf numFmtId="2" fontId="22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right"/>
    </xf>
    <xf numFmtId="0" fontId="23" fillId="0" borderId="0" xfId="1" applyFont="1"/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0" xfId="2" applyFont="1"/>
    <xf numFmtId="0" fontId="11" fillId="0" borderId="0" xfId="5" applyFont="1"/>
    <xf numFmtId="2" fontId="24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/>
    <xf numFmtId="0" fontId="4" fillId="0" borderId="0" xfId="6"/>
    <xf numFmtId="14" fontId="6" fillId="0" borderId="0" xfId="6" applyNumberFormat="1" applyFont="1"/>
    <xf numFmtId="20" fontId="6" fillId="0" borderId="0" xfId="6" applyNumberFormat="1" applyFont="1"/>
    <xf numFmtId="0" fontId="2" fillId="0" borderId="0" xfId="7" applyFont="1"/>
    <xf numFmtId="0" fontId="7" fillId="0" borderId="0" xfId="7" applyFont="1"/>
    <xf numFmtId="0" fontId="2" fillId="0" borderId="0" xfId="7" applyFont="1" applyAlignment="1">
      <alignment horizontal="center"/>
    </xf>
    <xf numFmtId="0" fontId="9" fillId="0" borderId="0" xfId="7" applyFont="1"/>
    <xf numFmtId="0" fontId="5" fillId="0" borderId="0" xfId="7" applyFont="1"/>
    <xf numFmtId="0" fontId="3" fillId="0" borderId="1" xfId="7" applyFont="1" applyBorder="1" applyAlignment="1">
      <alignment horizontal="center"/>
    </xf>
    <xf numFmtId="0" fontId="3" fillId="0" borderId="1" xfId="7" applyFont="1" applyBorder="1" applyAlignment="1">
      <alignment horizontal="left"/>
    </xf>
    <xf numFmtId="164" fontId="3" fillId="0" borderId="1" xfId="7" applyNumberFormat="1" applyFont="1" applyBorder="1" applyAlignment="1">
      <alignment horizontal="left"/>
    </xf>
    <xf numFmtId="0" fontId="3" fillId="0" borderId="1" xfId="7" applyFont="1" applyBorder="1" applyAlignment="1">
      <alignment horizontal="center" vertical="center"/>
    </xf>
    <xf numFmtId="0" fontId="4" fillId="0" borderId="1" xfId="7" applyBorder="1" applyAlignment="1">
      <alignment horizontal="center" vertical="center"/>
    </xf>
    <xf numFmtId="0" fontId="10" fillId="0" borderId="1" xfId="7" applyFont="1" applyBorder="1" applyAlignment="1">
      <alignment vertical="center"/>
    </xf>
    <xf numFmtId="164" fontId="25" fillId="0" borderId="1" xfId="2" applyNumberFormat="1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/>
    </xf>
    <xf numFmtId="0" fontId="3" fillId="0" borderId="2" xfId="7" applyFont="1" applyBorder="1" applyAlignment="1">
      <alignment horizontal="left"/>
    </xf>
    <xf numFmtId="0" fontId="11" fillId="0" borderId="3" xfId="7" applyFont="1" applyBorder="1" applyAlignment="1">
      <alignment horizontal="center"/>
    </xf>
    <xf numFmtId="0" fontId="12" fillId="0" borderId="3" xfId="7" applyFont="1" applyBorder="1"/>
    <xf numFmtId="0" fontId="12" fillId="0" borderId="4" xfId="7" applyFont="1" applyBorder="1" applyAlignment="1">
      <alignment horizontal="center"/>
    </xf>
    <xf numFmtId="0" fontId="12" fillId="0" borderId="3" xfId="7" applyFont="1" applyBorder="1" applyAlignment="1">
      <alignment horizontal="center"/>
    </xf>
    <xf numFmtId="0" fontId="12" fillId="0" borderId="5" xfId="7" applyFont="1" applyBorder="1" applyAlignment="1">
      <alignment horizontal="center"/>
    </xf>
    <xf numFmtId="0" fontId="13" fillId="0" borderId="3" xfId="7" applyFont="1" applyBorder="1" applyAlignment="1">
      <alignment horizontal="center"/>
    </xf>
    <xf numFmtId="0" fontId="14" fillId="0" borderId="3" xfId="7" applyFont="1" applyBorder="1"/>
    <xf numFmtId="0" fontId="10" fillId="0" borderId="3" xfId="7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 wrapText="1"/>
    </xf>
    <xf numFmtId="0" fontId="3" fillId="0" borderId="0" xfId="7" applyFont="1" applyBorder="1" applyAlignment="1">
      <alignment horizontal="center"/>
    </xf>
    <xf numFmtId="0" fontId="3" fillId="0" borderId="0" xfId="7" applyFont="1" applyBorder="1" applyAlignment="1">
      <alignment horizontal="left"/>
    </xf>
    <xf numFmtId="0" fontId="11" fillId="0" borderId="0" xfId="7" applyFont="1" applyBorder="1" applyAlignment="1">
      <alignment horizontal="center"/>
    </xf>
    <xf numFmtId="0" fontId="12" fillId="0" borderId="0" xfId="7" applyFont="1" applyBorder="1"/>
    <xf numFmtId="0" fontId="12" fillId="0" borderId="0" xfId="7" applyFont="1" applyBorder="1" applyAlignment="1">
      <alignment horizontal="center"/>
    </xf>
    <xf numFmtId="0" fontId="13" fillId="0" borderId="0" xfId="7" applyFont="1" applyBorder="1" applyAlignment="1">
      <alignment horizontal="center"/>
    </xf>
    <xf numFmtId="0" fontId="14" fillId="0" borderId="0" xfId="7" applyFont="1" applyBorder="1"/>
    <xf numFmtId="0" fontId="27" fillId="0" borderId="0" xfId="7" applyFont="1" applyBorder="1" applyAlignment="1">
      <alignment vertical="center"/>
    </xf>
    <xf numFmtId="164" fontId="21" fillId="0" borderId="0" xfId="6" applyNumberFormat="1" applyFont="1" applyAlignment="1">
      <alignment horizontal="center" vertical="center"/>
    </xf>
    <xf numFmtId="0" fontId="4" fillId="0" borderId="0" xfId="7" applyFont="1"/>
  </cellXfs>
  <cellStyles count="8">
    <cellStyle name="Normal_COM10W" xfId="1"/>
    <cellStyle name="Normal_ST_CF" xfId="4"/>
    <cellStyle name="Обычный" xfId="0" builtinId="0"/>
    <cellStyle name="Обычный 3" xfId="6"/>
    <cellStyle name="Обычный 3 2" xfId="3"/>
    <cellStyle name="Обычный_Вода вышка  К-2008-3 день" xfId="5"/>
    <cellStyle name="Обычный_Чемпионат и Перв 1 и 3 м" xfId="7"/>
    <cellStyle name="Обычный_Чемпионат и Перв 1 и 3 м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75;/Downloads/1&#1084;_&#1057;&#1048;&#1053;&#1061;&#1056;&#1054;%20&#1102;&#1085;&#1086;&#1096;&#1080;%20&#1080;%20&#1076;&#1077;&#1074;&#1091;&#109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1"/>
      <sheetName val="СТАРТ+"/>
      <sheetName val="1м СХ Дев"/>
      <sheetName val="СТАРТ+ (2)"/>
      <sheetName val="1м СХ Юн"/>
    </sheetNames>
    <sheetDataSet>
      <sheetData sheetId="0" refreshError="1"/>
      <sheetData sheetId="1">
        <row r="6">
          <cell r="C6" t="str">
            <v>Харитонова Вероника,2003,2,Москва МГФСО</v>
          </cell>
          <cell r="L6" t="str">
            <v>Кардава Н.Н.</v>
          </cell>
        </row>
        <row r="7">
          <cell r="C7" t="str">
            <v>Миронова Снежанна,2006,3,Москва МГФСО</v>
          </cell>
          <cell r="L7" t="str">
            <v>Кардава Н.Н.</v>
          </cell>
        </row>
        <row r="8">
          <cell r="C8" t="str">
            <v>101В</v>
          </cell>
          <cell r="D8">
            <v>2</v>
          </cell>
          <cell r="E8" t="str">
            <v>301С</v>
          </cell>
          <cell r="F8">
            <v>2</v>
          </cell>
          <cell r="G8" t="str">
            <v>403С</v>
          </cell>
          <cell r="H8">
            <v>2.2000000000000002</v>
          </cell>
          <cell r="I8" t="str">
            <v>203С</v>
          </cell>
          <cell r="J8">
            <v>2</v>
          </cell>
          <cell r="K8" t="str">
            <v>5122Д</v>
          </cell>
          <cell r="L8">
            <v>1.9</v>
          </cell>
        </row>
        <row r="14">
          <cell r="C14" t="str">
            <v>Курятникова Мария,2005,1,МО, Руза УОР№4</v>
          </cell>
          <cell r="L14" t="str">
            <v>Толмачева И.В,Косырев А.В.</v>
          </cell>
        </row>
        <row r="15">
          <cell r="C15" t="str">
            <v>Королева Анна,2005,1,МО Руза УОР №4</v>
          </cell>
          <cell r="L15" t="str">
            <v>Толмачева И.В,Косырев А.В.</v>
          </cell>
        </row>
        <row r="16">
          <cell r="C16" t="str">
            <v>101В</v>
          </cell>
          <cell r="D16">
            <v>2</v>
          </cell>
          <cell r="E16" t="str">
            <v>301С</v>
          </cell>
          <cell r="F16">
            <v>2</v>
          </cell>
          <cell r="G16" t="str">
            <v>403В</v>
          </cell>
          <cell r="H16">
            <v>2.4</v>
          </cell>
          <cell r="I16" t="str">
            <v>203В</v>
          </cell>
          <cell r="J16">
            <v>2.2999999999999998</v>
          </cell>
          <cell r="K16" t="str">
            <v>5132Д</v>
          </cell>
          <cell r="L16">
            <v>2.2000000000000002</v>
          </cell>
        </row>
        <row r="22">
          <cell r="C22" t="str">
            <v>Доброскок Ксения,2005,КМС,Бузулук СДЮСШОР</v>
          </cell>
          <cell r="L22" t="str">
            <v>Постниковы М.В.,Т.Н.</v>
          </cell>
        </row>
        <row r="23">
          <cell r="C23" t="str">
            <v>Бутинова Мария,2005,1,Бузулук СДЮСШОР</v>
          </cell>
          <cell r="L23" t="str">
            <v>Постниковы М.В.,Т.Н.</v>
          </cell>
        </row>
        <row r="24">
          <cell r="C24" t="str">
            <v>5122Д</v>
          </cell>
          <cell r="D24">
            <v>2</v>
          </cell>
          <cell r="E24" t="str">
            <v>301В</v>
          </cell>
          <cell r="F24">
            <v>2</v>
          </cell>
          <cell r="G24" t="str">
            <v>403С</v>
          </cell>
          <cell r="H24">
            <v>2.2000000000000002</v>
          </cell>
          <cell r="I24" t="str">
            <v>105С</v>
          </cell>
          <cell r="J24">
            <v>2.4</v>
          </cell>
          <cell r="K24" t="str">
            <v>203В</v>
          </cell>
          <cell r="L24">
            <v>2.2999999999999998</v>
          </cell>
        </row>
        <row r="30">
          <cell r="C30" t="str">
            <v>Тарасова Анастасия,2003,1,Москва ЦСКА</v>
          </cell>
          <cell r="L30" t="str">
            <v>Немчинова Л.В.</v>
          </cell>
        </row>
        <row r="31">
          <cell r="C31" t="str">
            <v>Вершинина Анастасия,2004,КМС,Москва ЦСКА</v>
          </cell>
          <cell r="L31" t="str">
            <v>Немчинова Л.В.</v>
          </cell>
        </row>
        <row r="32">
          <cell r="C32" t="str">
            <v>101В</v>
          </cell>
          <cell r="D32">
            <v>2</v>
          </cell>
          <cell r="E32" t="str">
            <v>201В</v>
          </cell>
          <cell r="F32">
            <v>2</v>
          </cell>
          <cell r="G32" t="str">
            <v>403С</v>
          </cell>
          <cell r="H32">
            <v>2.2000000000000002</v>
          </cell>
          <cell r="I32" t="str">
            <v>5132Д</v>
          </cell>
          <cell r="J32">
            <v>2.2000000000000002</v>
          </cell>
          <cell r="K32" t="str">
            <v>303С</v>
          </cell>
          <cell r="L32">
            <v>2.1</v>
          </cell>
        </row>
        <row r="38">
          <cell r="C38" t="str">
            <v>Бруенок Мария,2004,1,Челябинск МБУДОД СДЮСШОР-7</v>
          </cell>
          <cell r="L38" t="str">
            <v>Пирожков Ю.В.,Шведкий В.Н.</v>
          </cell>
        </row>
        <row r="39">
          <cell r="C39" t="str">
            <v>Речкалова Полина,2004,2,Челябинск МБУДОД СДЮСШОР-7</v>
          </cell>
          <cell r="L39" t="str">
            <v>Пирожков Ю.В.,Шведкий В.Н.</v>
          </cell>
        </row>
        <row r="40">
          <cell r="C40" t="str">
            <v>301С</v>
          </cell>
          <cell r="D40">
            <v>2</v>
          </cell>
          <cell r="E40" t="str">
            <v>5221Д</v>
          </cell>
          <cell r="F40">
            <v>2</v>
          </cell>
          <cell r="G40" t="str">
            <v>104С</v>
          </cell>
          <cell r="H40">
            <v>2.2000000000000002</v>
          </cell>
          <cell r="I40" t="str">
            <v>203С</v>
          </cell>
          <cell r="J40">
            <v>2</v>
          </cell>
          <cell r="K40" t="str">
            <v>403С</v>
          </cell>
          <cell r="L40">
            <v>2.2000000000000002</v>
          </cell>
        </row>
        <row r="46">
          <cell r="C46" t="str">
            <v>Давыдова Диана,2005,2,Санкт-Петербург СДЮСШОР по гребле</v>
          </cell>
          <cell r="L46" t="str">
            <v>Широкова Т.В,Костылева Л.Н.</v>
          </cell>
        </row>
        <row r="47">
          <cell r="C47" t="str">
            <v>Сазонова Эрика,2006,2,Санкт-Петербург СДЮСШОР по гребле</v>
          </cell>
          <cell r="L47" t="str">
            <v>Широкова Т.В,Костылева Л.Н.</v>
          </cell>
        </row>
        <row r="48">
          <cell r="C48" t="str">
            <v>101В</v>
          </cell>
          <cell r="D48">
            <v>2</v>
          </cell>
          <cell r="E48" t="str">
            <v>301В</v>
          </cell>
          <cell r="F48">
            <v>2</v>
          </cell>
          <cell r="G48" t="str">
            <v>403С</v>
          </cell>
          <cell r="H48">
            <v>2.2000000000000002</v>
          </cell>
          <cell r="I48" t="str">
            <v>203С</v>
          </cell>
          <cell r="J48">
            <v>2</v>
          </cell>
          <cell r="K48" t="str">
            <v>5221Д</v>
          </cell>
          <cell r="L48">
            <v>1.7</v>
          </cell>
        </row>
        <row r="54">
          <cell r="C54" t="str">
            <v>Борисова Полина,2006,1,МО Руза СДЮСШОР</v>
          </cell>
          <cell r="L54" t="str">
            <v>Соколова И.А.</v>
          </cell>
        </row>
        <row r="55">
          <cell r="C55" t="str">
            <v>Осетрова Дарья,2005,1,МО Руза СДЮСШОР</v>
          </cell>
          <cell r="L55" t="str">
            <v>Косырев А.В.,Толмачева И.В.</v>
          </cell>
        </row>
        <row r="56">
          <cell r="C56" t="str">
            <v>401В</v>
          </cell>
          <cell r="D56">
            <v>2</v>
          </cell>
          <cell r="E56" t="str">
            <v>301С</v>
          </cell>
          <cell r="F56">
            <v>2</v>
          </cell>
          <cell r="G56" t="str">
            <v>203С</v>
          </cell>
          <cell r="H56">
            <v>2</v>
          </cell>
          <cell r="I56" t="str">
            <v>104С</v>
          </cell>
          <cell r="J56">
            <v>2.2000000000000002</v>
          </cell>
          <cell r="K56" t="str">
            <v>5122Д</v>
          </cell>
          <cell r="L56">
            <v>1.9</v>
          </cell>
        </row>
        <row r="62">
          <cell r="C62" t="str">
            <v>Гисматуллина Динара,2005,1,Москва,Юность Москвы</v>
          </cell>
          <cell r="L62" t="str">
            <v>Каминская Г.Н.,Каребо Г.И..</v>
          </cell>
        </row>
        <row r="63">
          <cell r="C63" t="str">
            <v>Гуменюк Валентина,2006,1,Москва,Юность Москвы</v>
          </cell>
          <cell r="L63" t="str">
            <v>Каминская Г.Н.,Каребо Г.И..</v>
          </cell>
        </row>
        <row r="64">
          <cell r="C64" t="str">
            <v>201В</v>
          </cell>
          <cell r="D64">
            <v>2</v>
          </cell>
          <cell r="E64" t="str">
            <v>301В</v>
          </cell>
          <cell r="F64">
            <v>2</v>
          </cell>
          <cell r="G64" t="str">
            <v>104С</v>
          </cell>
          <cell r="H64">
            <v>2.2000000000000002</v>
          </cell>
          <cell r="I64" t="str">
            <v>403С</v>
          </cell>
          <cell r="J64">
            <v>2.2000000000000002</v>
          </cell>
          <cell r="K64" t="str">
            <v>5124Д</v>
          </cell>
          <cell r="L64">
            <v>2.2999999999999998</v>
          </cell>
        </row>
      </sheetData>
      <sheetData sheetId="2"/>
      <sheetData sheetId="3">
        <row r="6">
          <cell r="B6">
            <v>1</v>
          </cell>
          <cell r="C6" t="str">
            <v>Плотников Алексей,2006,2,Москва МГФСО</v>
          </cell>
          <cell r="L6" t="str">
            <v>Волконский Р.Г.</v>
          </cell>
        </row>
        <row r="7">
          <cell r="C7" t="str">
            <v>Валиев Лев,2005,1,Москва МГФСО</v>
          </cell>
          <cell r="L7" t="str">
            <v>Мельников А.С.</v>
          </cell>
        </row>
        <row r="8">
          <cell r="C8" t="str">
            <v>401В</v>
          </cell>
          <cell r="D8">
            <v>2</v>
          </cell>
          <cell r="E8" t="str">
            <v>301В</v>
          </cell>
          <cell r="F8">
            <v>2</v>
          </cell>
          <cell r="G8" t="str">
            <v>403С</v>
          </cell>
          <cell r="H8">
            <v>2.2000000000000002</v>
          </cell>
          <cell r="I8" t="str">
            <v>105С</v>
          </cell>
          <cell r="J8">
            <v>2.4</v>
          </cell>
          <cell r="K8" t="str">
            <v>203С</v>
          </cell>
          <cell r="L8">
            <v>2</v>
          </cell>
          <cell r="M8" t="str">
            <v>5132Д</v>
          </cell>
          <cell r="N8">
            <v>2.2000000000000002</v>
          </cell>
        </row>
        <row r="15">
          <cell r="B15">
            <v>2</v>
          </cell>
          <cell r="C15" t="str">
            <v>Бугров Андрей,2004,1 Москва "Юность Москвы"</v>
          </cell>
          <cell r="L15" t="str">
            <v>Мосолова Т.Н.</v>
          </cell>
        </row>
        <row r="16">
          <cell r="C16" t="str">
            <v>Голубев Георгий,2003,КМС,Москва "Юность Москвы"</v>
          </cell>
          <cell r="L16" t="str">
            <v>Никульшина С.В.</v>
          </cell>
        </row>
        <row r="17">
          <cell r="C17" t="str">
            <v>401В</v>
          </cell>
          <cell r="D17">
            <v>2</v>
          </cell>
          <cell r="E17" t="str">
            <v>5122Д</v>
          </cell>
          <cell r="F17">
            <v>2</v>
          </cell>
          <cell r="G17" t="str">
            <v>104С</v>
          </cell>
          <cell r="H17">
            <v>2.2000000000000002</v>
          </cell>
          <cell r="I17" t="str">
            <v>203С</v>
          </cell>
          <cell r="J17">
            <v>2</v>
          </cell>
          <cell r="K17" t="str">
            <v>303С</v>
          </cell>
          <cell r="L17">
            <v>2.1</v>
          </cell>
          <cell r="M17" t="str">
            <v>403С</v>
          </cell>
          <cell r="N17">
            <v>2.2000000000000002</v>
          </cell>
        </row>
        <row r="24">
          <cell r="B24">
            <v>3</v>
          </cell>
          <cell r="C24" t="str">
            <v>Калашников Илья,2005,1,Москва МГФСО</v>
          </cell>
          <cell r="L24" t="str">
            <v>Байбаков Д.А.</v>
          </cell>
        </row>
        <row r="25">
          <cell r="C25" t="str">
            <v>Зыбин Егор,2004,1,Москва МГФСО</v>
          </cell>
          <cell r="L25" t="str">
            <v>Волконский Р.Г.</v>
          </cell>
        </row>
        <row r="26">
          <cell r="C26" t="str">
            <v>401В</v>
          </cell>
          <cell r="D26">
            <v>2</v>
          </cell>
          <cell r="E26" t="str">
            <v>301В</v>
          </cell>
          <cell r="F26">
            <v>2</v>
          </cell>
          <cell r="G26" t="str">
            <v>403В</v>
          </cell>
          <cell r="H26">
            <v>2.4</v>
          </cell>
          <cell r="I26" t="str">
            <v>105С</v>
          </cell>
          <cell r="J26">
            <v>2.4</v>
          </cell>
          <cell r="K26" t="str">
            <v>203В</v>
          </cell>
          <cell r="L26">
            <v>2.2999999999999998</v>
          </cell>
          <cell r="M26" t="str">
            <v>5132Д</v>
          </cell>
          <cell r="N26">
            <v>2.2000000000000002</v>
          </cell>
        </row>
        <row r="33">
          <cell r="B33">
            <v>4</v>
          </cell>
          <cell r="C33" t="str">
            <v>Линьков Трофим,2005,2,Москва МГФСО</v>
          </cell>
          <cell r="L33" t="str">
            <v>Кардава Н.Н.</v>
          </cell>
        </row>
        <row r="34">
          <cell r="C34" t="str">
            <v>Авакян Эрик,2005,2,Москва МГФСО</v>
          </cell>
          <cell r="L34" t="str">
            <v>Кардава Н.Н.</v>
          </cell>
        </row>
        <row r="35">
          <cell r="C35" t="str">
            <v>401В</v>
          </cell>
          <cell r="D35">
            <v>2</v>
          </cell>
          <cell r="E35" t="str">
            <v>301С</v>
          </cell>
          <cell r="F35">
            <v>2</v>
          </cell>
          <cell r="G35" t="str">
            <v>403С</v>
          </cell>
          <cell r="H35">
            <v>2.2000000000000002</v>
          </cell>
          <cell r="I35" t="str">
            <v>104С</v>
          </cell>
          <cell r="J35">
            <v>2.2000000000000002</v>
          </cell>
          <cell r="K35" t="str">
            <v>5132Д</v>
          </cell>
          <cell r="L35">
            <v>2.2000000000000002</v>
          </cell>
          <cell r="M35" t="str">
            <v>203С</v>
          </cell>
          <cell r="N35">
            <v>2</v>
          </cell>
        </row>
        <row r="42">
          <cell r="B42">
            <v>5</v>
          </cell>
          <cell r="C42" t="str">
            <v>Антонов Андрей,2002,1,Москва МГФСО</v>
          </cell>
          <cell r="L42" t="str">
            <v>Макаров В.С..</v>
          </cell>
        </row>
        <row r="43">
          <cell r="C43" t="str">
            <v>Чайковский Всеволод,2002,1,Москва МГФСО</v>
          </cell>
          <cell r="L43" t="str">
            <v>Волконский Р.Г.</v>
          </cell>
        </row>
        <row r="44">
          <cell r="C44" t="str">
            <v>401В</v>
          </cell>
          <cell r="D44">
            <v>2</v>
          </cell>
          <cell r="E44" t="str">
            <v>301В</v>
          </cell>
          <cell r="F44">
            <v>2</v>
          </cell>
          <cell r="G44" t="str">
            <v>203С</v>
          </cell>
          <cell r="H44">
            <v>2</v>
          </cell>
          <cell r="I44" t="str">
            <v>105С</v>
          </cell>
          <cell r="J44">
            <v>2.4</v>
          </cell>
          <cell r="K44" t="str">
            <v>403В</v>
          </cell>
          <cell r="L44">
            <v>2.4</v>
          </cell>
          <cell r="M44" t="str">
            <v>5132Д</v>
          </cell>
          <cell r="N44">
            <v>2.2000000000000002</v>
          </cell>
        </row>
        <row r="51">
          <cell r="B51">
            <v>6</v>
          </cell>
          <cell r="C51" t="str">
            <v>Степаненко Александр,2003,КМС,Ставрополь ДЮСШОР№2</v>
          </cell>
          <cell r="L51" t="str">
            <v>Исаев Ю.С.</v>
          </cell>
        </row>
        <row r="52">
          <cell r="C52" t="str">
            <v>Зурошвили Геогрий,2003,КМС,Ставрополь ДЮСШОР№2</v>
          </cell>
          <cell r="L52" t="str">
            <v>Исаев Ю.С.</v>
          </cell>
        </row>
        <row r="53">
          <cell r="C53" t="str">
            <v>401В</v>
          </cell>
          <cell r="D53">
            <v>2</v>
          </cell>
          <cell r="E53" t="str">
            <v>103В</v>
          </cell>
          <cell r="F53">
            <v>2</v>
          </cell>
          <cell r="G53" t="str">
            <v>5231Д</v>
          </cell>
          <cell r="H53">
            <v>2.1</v>
          </cell>
          <cell r="I53" t="str">
            <v>203С</v>
          </cell>
          <cell r="J53">
            <v>2</v>
          </cell>
          <cell r="K53" t="str">
            <v>303С</v>
          </cell>
          <cell r="L53">
            <v>2.1</v>
          </cell>
          <cell r="M53" t="str">
            <v>403С</v>
          </cell>
          <cell r="N53">
            <v>2.2000000000000002</v>
          </cell>
        </row>
        <row r="60">
          <cell r="B60">
            <v>7</v>
          </cell>
          <cell r="C60" t="str">
            <v>Новиков Александр,2004,1,Руза СДЮСШОР</v>
          </cell>
          <cell r="L60" t="str">
            <v>Косырев А.В.,Толмачева И.В.</v>
          </cell>
        </row>
        <row r="61">
          <cell r="C61" t="str">
            <v>Лепешкин Алексей,2005,1,Руза,СДЮСШОР</v>
          </cell>
          <cell r="L61" t="str">
            <v>Косырев А.В.,Толмачева И.В.</v>
          </cell>
        </row>
        <row r="62">
          <cell r="C62" t="str">
            <v>401В</v>
          </cell>
          <cell r="D62">
            <v>2</v>
          </cell>
          <cell r="E62" t="str">
            <v>201С</v>
          </cell>
          <cell r="F62">
            <v>2</v>
          </cell>
          <cell r="G62" t="str">
            <v>105С</v>
          </cell>
          <cell r="H62">
            <v>2.4</v>
          </cell>
          <cell r="I62" t="str">
            <v>303С</v>
          </cell>
          <cell r="J62">
            <v>2.1</v>
          </cell>
          <cell r="K62" t="str">
            <v>5132Д</v>
          </cell>
          <cell r="L62">
            <v>2.2000000000000002</v>
          </cell>
          <cell r="M62" t="str">
            <v>103В</v>
          </cell>
          <cell r="N62">
            <v>1.7</v>
          </cell>
        </row>
        <row r="69">
          <cell r="B69">
            <v>8</v>
          </cell>
          <cell r="C69" t="str">
            <v>Чернов Максим, 2003,КМС,Ставрополь ДЮСШОР</v>
          </cell>
          <cell r="L69" t="str">
            <v>Исаев Ю.С.</v>
          </cell>
        </row>
        <row r="70">
          <cell r="C70" t="str">
            <v>Усов Илья, 2003,КМС, Ставрополь ДЮСШОР</v>
          </cell>
          <cell r="L70" t="str">
            <v>Исаев Ю.С.</v>
          </cell>
        </row>
        <row r="71">
          <cell r="C71" t="str">
            <v>401В</v>
          </cell>
          <cell r="D71">
            <v>2</v>
          </cell>
          <cell r="E71" t="str">
            <v>103В</v>
          </cell>
          <cell r="F71">
            <v>2</v>
          </cell>
          <cell r="G71" t="str">
            <v>5221Д</v>
          </cell>
          <cell r="H71">
            <v>1.7</v>
          </cell>
          <cell r="I71" t="str">
            <v>203С</v>
          </cell>
          <cell r="J71">
            <v>2</v>
          </cell>
          <cell r="K71" t="str">
            <v>303С</v>
          </cell>
          <cell r="L71">
            <v>2.1</v>
          </cell>
          <cell r="M71" t="str">
            <v>403С</v>
          </cell>
          <cell r="N71">
            <v>2.2000000000000002</v>
          </cell>
        </row>
        <row r="78">
          <cell r="B78">
            <v>9</v>
          </cell>
          <cell r="C78" t="str">
            <v>Калачев Артем,2006,2,Москва,Юность Москвы</v>
          </cell>
          <cell r="L78" t="str">
            <v>Мосолова Т.Н.</v>
          </cell>
        </row>
        <row r="79">
          <cell r="C79" t="str">
            <v>Матвеев Евгений,2005,2,Москва,Юность Москвы</v>
          </cell>
          <cell r="L79" t="str">
            <v>Каминская Г.Н.</v>
          </cell>
        </row>
        <row r="80">
          <cell r="C80" t="str">
            <v>401В</v>
          </cell>
          <cell r="D80">
            <v>2</v>
          </cell>
          <cell r="E80" t="str">
            <v>5122Д</v>
          </cell>
          <cell r="F80">
            <v>2</v>
          </cell>
          <cell r="G80" t="str">
            <v>104С</v>
          </cell>
          <cell r="H80">
            <v>2.2000000000000002</v>
          </cell>
          <cell r="I80" t="str">
            <v>203С</v>
          </cell>
          <cell r="J80">
            <v>2</v>
          </cell>
          <cell r="K80" t="str">
            <v>303С</v>
          </cell>
          <cell r="L80">
            <v>2.1</v>
          </cell>
          <cell r="M80" t="str">
            <v>403С</v>
          </cell>
          <cell r="N80">
            <v>2.2000000000000002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90"/>
  <sheetViews>
    <sheetView topLeftCell="A46" zoomScale="90" zoomScaleNormal="90" workbookViewId="0">
      <selection activeCell="Z10" sqref="Z10"/>
    </sheetView>
  </sheetViews>
  <sheetFormatPr defaultColWidth="8" defaultRowHeight="14.25" outlineLevelRow="1"/>
  <cols>
    <col min="1" max="1" width="6.28515625" style="57" customWidth="1"/>
    <col min="2" max="2" width="2" style="57" customWidth="1"/>
    <col min="3" max="3" width="4.7109375" style="4" customWidth="1"/>
    <col min="4" max="4" width="7" style="15" customWidth="1"/>
    <col min="5" max="5" width="5.5703125" style="15" customWidth="1"/>
    <col min="6" max="6" width="4.7109375" style="4" customWidth="1"/>
    <col min="7" max="12" width="4.7109375" style="71" customWidth="1"/>
    <col min="13" max="13" width="5.140625" style="4" customWidth="1"/>
    <col min="14" max="14" width="4.7109375" style="4" customWidth="1"/>
    <col min="15" max="15" width="5" style="4" customWidth="1"/>
    <col min="16" max="16" width="7.42578125" style="4" customWidth="1"/>
    <col min="17" max="17" width="8.85546875" style="72" customWidth="1"/>
    <col min="18" max="18" width="11.140625" style="4" customWidth="1"/>
    <col min="19" max="19" width="12.7109375" style="63" customWidth="1"/>
    <col min="20" max="256" width="8" style="4"/>
    <col min="257" max="257" width="6.28515625" style="4" customWidth="1"/>
    <col min="258" max="258" width="2" style="4" customWidth="1"/>
    <col min="259" max="259" width="4.7109375" style="4" customWidth="1"/>
    <col min="260" max="260" width="7" style="4" customWidth="1"/>
    <col min="261" max="261" width="5.5703125" style="4" customWidth="1"/>
    <col min="262" max="268" width="4.7109375" style="4" customWidth="1"/>
    <col min="269" max="269" width="5.140625" style="4" customWidth="1"/>
    <col min="270" max="270" width="4.7109375" style="4" customWidth="1"/>
    <col min="271" max="271" width="5" style="4" customWidth="1"/>
    <col min="272" max="272" width="7.42578125" style="4" customWidth="1"/>
    <col min="273" max="273" width="8.85546875" style="4" customWidth="1"/>
    <col min="274" max="274" width="11.140625" style="4" customWidth="1"/>
    <col min="275" max="275" width="12.7109375" style="4" customWidth="1"/>
    <col min="276" max="512" width="8" style="4"/>
    <col min="513" max="513" width="6.28515625" style="4" customWidth="1"/>
    <col min="514" max="514" width="2" style="4" customWidth="1"/>
    <col min="515" max="515" width="4.7109375" style="4" customWidth="1"/>
    <col min="516" max="516" width="7" style="4" customWidth="1"/>
    <col min="517" max="517" width="5.5703125" style="4" customWidth="1"/>
    <col min="518" max="524" width="4.7109375" style="4" customWidth="1"/>
    <col min="525" max="525" width="5.140625" style="4" customWidth="1"/>
    <col min="526" max="526" width="4.7109375" style="4" customWidth="1"/>
    <col min="527" max="527" width="5" style="4" customWidth="1"/>
    <col min="528" max="528" width="7.42578125" style="4" customWidth="1"/>
    <col min="529" max="529" width="8.85546875" style="4" customWidth="1"/>
    <col min="530" max="530" width="11.140625" style="4" customWidth="1"/>
    <col min="531" max="531" width="12.7109375" style="4" customWidth="1"/>
    <col min="532" max="768" width="8" style="4"/>
    <col min="769" max="769" width="6.28515625" style="4" customWidth="1"/>
    <col min="770" max="770" width="2" style="4" customWidth="1"/>
    <col min="771" max="771" width="4.7109375" style="4" customWidth="1"/>
    <col min="772" max="772" width="7" style="4" customWidth="1"/>
    <col min="773" max="773" width="5.5703125" style="4" customWidth="1"/>
    <col min="774" max="780" width="4.7109375" style="4" customWidth="1"/>
    <col min="781" max="781" width="5.140625" style="4" customWidth="1"/>
    <col min="782" max="782" width="4.7109375" style="4" customWidth="1"/>
    <col min="783" max="783" width="5" style="4" customWidth="1"/>
    <col min="784" max="784" width="7.42578125" style="4" customWidth="1"/>
    <col min="785" max="785" width="8.85546875" style="4" customWidth="1"/>
    <col min="786" max="786" width="11.140625" style="4" customWidth="1"/>
    <col min="787" max="787" width="12.7109375" style="4" customWidth="1"/>
    <col min="788" max="1024" width="8" style="4"/>
    <col min="1025" max="1025" width="6.28515625" style="4" customWidth="1"/>
    <col min="1026" max="1026" width="2" style="4" customWidth="1"/>
    <col min="1027" max="1027" width="4.7109375" style="4" customWidth="1"/>
    <col min="1028" max="1028" width="7" style="4" customWidth="1"/>
    <col min="1029" max="1029" width="5.5703125" style="4" customWidth="1"/>
    <col min="1030" max="1036" width="4.7109375" style="4" customWidth="1"/>
    <col min="1037" max="1037" width="5.140625" style="4" customWidth="1"/>
    <col min="1038" max="1038" width="4.7109375" style="4" customWidth="1"/>
    <col min="1039" max="1039" width="5" style="4" customWidth="1"/>
    <col min="1040" max="1040" width="7.42578125" style="4" customWidth="1"/>
    <col min="1041" max="1041" width="8.85546875" style="4" customWidth="1"/>
    <col min="1042" max="1042" width="11.140625" style="4" customWidth="1"/>
    <col min="1043" max="1043" width="12.7109375" style="4" customWidth="1"/>
    <col min="1044" max="1280" width="8" style="4"/>
    <col min="1281" max="1281" width="6.28515625" style="4" customWidth="1"/>
    <col min="1282" max="1282" width="2" style="4" customWidth="1"/>
    <col min="1283" max="1283" width="4.7109375" style="4" customWidth="1"/>
    <col min="1284" max="1284" width="7" style="4" customWidth="1"/>
    <col min="1285" max="1285" width="5.5703125" style="4" customWidth="1"/>
    <col min="1286" max="1292" width="4.7109375" style="4" customWidth="1"/>
    <col min="1293" max="1293" width="5.140625" style="4" customWidth="1"/>
    <col min="1294" max="1294" width="4.7109375" style="4" customWidth="1"/>
    <col min="1295" max="1295" width="5" style="4" customWidth="1"/>
    <col min="1296" max="1296" width="7.42578125" style="4" customWidth="1"/>
    <col min="1297" max="1297" width="8.85546875" style="4" customWidth="1"/>
    <col min="1298" max="1298" width="11.140625" style="4" customWidth="1"/>
    <col min="1299" max="1299" width="12.7109375" style="4" customWidth="1"/>
    <col min="1300" max="1536" width="8" style="4"/>
    <col min="1537" max="1537" width="6.28515625" style="4" customWidth="1"/>
    <col min="1538" max="1538" width="2" style="4" customWidth="1"/>
    <col min="1539" max="1539" width="4.7109375" style="4" customWidth="1"/>
    <col min="1540" max="1540" width="7" style="4" customWidth="1"/>
    <col min="1541" max="1541" width="5.5703125" style="4" customWidth="1"/>
    <col min="1542" max="1548" width="4.7109375" style="4" customWidth="1"/>
    <col min="1549" max="1549" width="5.140625" style="4" customWidth="1"/>
    <col min="1550" max="1550" width="4.7109375" style="4" customWidth="1"/>
    <col min="1551" max="1551" width="5" style="4" customWidth="1"/>
    <col min="1552" max="1552" width="7.42578125" style="4" customWidth="1"/>
    <col min="1553" max="1553" width="8.85546875" style="4" customWidth="1"/>
    <col min="1554" max="1554" width="11.140625" style="4" customWidth="1"/>
    <col min="1555" max="1555" width="12.7109375" style="4" customWidth="1"/>
    <col min="1556" max="1792" width="8" style="4"/>
    <col min="1793" max="1793" width="6.28515625" style="4" customWidth="1"/>
    <col min="1794" max="1794" width="2" style="4" customWidth="1"/>
    <col min="1795" max="1795" width="4.7109375" style="4" customWidth="1"/>
    <col min="1796" max="1796" width="7" style="4" customWidth="1"/>
    <col min="1797" max="1797" width="5.5703125" style="4" customWidth="1"/>
    <col min="1798" max="1804" width="4.7109375" style="4" customWidth="1"/>
    <col min="1805" max="1805" width="5.140625" style="4" customWidth="1"/>
    <col min="1806" max="1806" width="4.7109375" style="4" customWidth="1"/>
    <col min="1807" max="1807" width="5" style="4" customWidth="1"/>
    <col min="1808" max="1808" width="7.42578125" style="4" customWidth="1"/>
    <col min="1809" max="1809" width="8.85546875" style="4" customWidth="1"/>
    <col min="1810" max="1810" width="11.140625" style="4" customWidth="1"/>
    <col min="1811" max="1811" width="12.7109375" style="4" customWidth="1"/>
    <col min="1812" max="2048" width="8" style="4"/>
    <col min="2049" max="2049" width="6.28515625" style="4" customWidth="1"/>
    <col min="2050" max="2050" width="2" style="4" customWidth="1"/>
    <col min="2051" max="2051" width="4.7109375" style="4" customWidth="1"/>
    <col min="2052" max="2052" width="7" style="4" customWidth="1"/>
    <col min="2053" max="2053" width="5.5703125" style="4" customWidth="1"/>
    <col min="2054" max="2060" width="4.7109375" style="4" customWidth="1"/>
    <col min="2061" max="2061" width="5.140625" style="4" customWidth="1"/>
    <col min="2062" max="2062" width="4.7109375" style="4" customWidth="1"/>
    <col min="2063" max="2063" width="5" style="4" customWidth="1"/>
    <col min="2064" max="2064" width="7.42578125" style="4" customWidth="1"/>
    <col min="2065" max="2065" width="8.85546875" style="4" customWidth="1"/>
    <col min="2066" max="2066" width="11.140625" style="4" customWidth="1"/>
    <col min="2067" max="2067" width="12.7109375" style="4" customWidth="1"/>
    <col min="2068" max="2304" width="8" style="4"/>
    <col min="2305" max="2305" width="6.28515625" style="4" customWidth="1"/>
    <col min="2306" max="2306" width="2" style="4" customWidth="1"/>
    <col min="2307" max="2307" width="4.7109375" style="4" customWidth="1"/>
    <col min="2308" max="2308" width="7" style="4" customWidth="1"/>
    <col min="2309" max="2309" width="5.5703125" style="4" customWidth="1"/>
    <col min="2310" max="2316" width="4.7109375" style="4" customWidth="1"/>
    <col min="2317" max="2317" width="5.140625" style="4" customWidth="1"/>
    <col min="2318" max="2318" width="4.7109375" style="4" customWidth="1"/>
    <col min="2319" max="2319" width="5" style="4" customWidth="1"/>
    <col min="2320" max="2320" width="7.42578125" style="4" customWidth="1"/>
    <col min="2321" max="2321" width="8.85546875" style="4" customWidth="1"/>
    <col min="2322" max="2322" width="11.140625" style="4" customWidth="1"/>
    <col min="2323" max="2323" width="12.7109375" style="4" customWidth="1"/>
    <col min="2324" max="2560" width="8" style="4"/>
    <col min="2561" max="2561" width="6.28515625" style="4" customWidth="1"/>
    <col min="2562" max="2562" width="2" style="4" customWidth="1"/>
    <col min="2563" max="2563" width="4.7109375" style="4" customWidth="1"/>
    <col min="2564" max="2564" width="7" style="4" customWidth="1"/>
    <col min="2565" max="2565" width="5.5703125" style="4" customWidth="1"/>
    <col min="2566" max="2572" width="4.7109375" style="4" customWidth="1"/>
    <col min="2573" max="2573" width="5.140625" style="4" customWidth="1"/>
    <col min="2574" max="2574" width="4.7109375" style="4" customWidth="1"/>
    <col min="2575" max="2575" width="5" style="4" customWidth="1"/>
    <col min="2576" max="2576" width="7.42578125" style="4" customWidth="1"/>
    <col min="2577" max="2577" width="8.85546875" style="4" customWidth="1"/>
    <col min="2578" max="2578" width="11.140625" style="4" customWidth="1"/>
    <col min="2579" max="2579" width="12.7109375" style="4" customWidth="1"/>
    <col min="2580" max="2816" width="8" style="4"/>
    <col min="2817" max="2817" width="6.28515625" style="4" customWidth="1"/>
    <col min="2818" max="2818" width="2" style="4" customWidth="1"/>
    <col min="2819" max="2819" width="4.7109375" style="4" customWidth="1"/>
    <col min="2820" max="2820" width="7" style="4" customWidth="1"/>
    <col min="2821" max="2821" width="5.5703125" style="4" customWidth="1"/>
    <col min="2822" max="2828" width="4.7109375" style="4" customWidth="1"/>
    <col min="2829" max="2829" width="5.140625" style="4" customWidth="1"/>
    <col min="2830" max="2830" width="4.7109375" style="4" customWidth="1"/>
    <col min="2831" max="2831" width="5" style="4" customWidth="1"/>
    <col min="2832" max="2832" width="7.42578125" style="4" customWidth="1"/>
    <col min="2833" max="2833" width="8.85546875" style="4" customWidth="1"/>
    <col min="2834" max="2834" width="11.140625" style="4" customWidth="1"/>
    <col min="2835" max="2835" width="12.7109375" style="4" customWidth="1"/>
    <col min="2836" max="3072" width="8" style="4"/>
    <col min="3073" max="3073" width="6.28515625" style="4" customWidth="1"/>
    <col min="3074" max="3074" width="2" style="4" customWidth="1"/>
    <col min="3075" max="3075" width="4.7109375" style="4" customWidth="1"/>
    <col min="3076" max="3076" width="7" style="4" customWidth="1"/>
    <col min="3077" max="3077" width="5.5703125" style="4" customWidth="1"/>
    <col min="3078" max="3084" width="4.7109375" style="4" customWidth="1"/>
    <col min="3085" max="3085" width="5.140625" style="4" customWidth="1"/>
    <col min="3086" max="3086" width="4.7109375" style="4" customWidth="1"/>
    <col min="3087" max="3087" width="5" style="4" customWidth="1"/>
    <col min="3088" max="3088" width="7.42578125" style="4" customWidth="1"/>
    <col min="3089" max="3089" width="8.85546875" style="4" customWidth="1"/>
    <col min="3090" max="3090" width="11.140625" style="4" customWidth="1"/>
    <col min="3091" max="3091" width="12.7109375" style="4" customWidth="1"/>
    <col min="3092" max="3328" width="8" style="4"/>
    <col min="3329" max="3329" width="6.28515625" style="4" customWidth="1"/>
    <col min="3330" max="3330" width="2" style="4" customWidth="1"/>
    <col min="3331" max="3331" width="4.7109375" style="4" customWidth="1"/>
    <col min="3332" max="3332" width="7" style="4" customWidth="1"/>
    <col min="3333" max="3333" width="5.5703125" style="4" customWidth="1"/>
    <col min="3334" max="3340" width="4.7109375" style="4" customWidth="1"/>
    <col min="3341" max="3341" width="5.140625" style="4" customWidth="1"/>
    <col min="3342" max="3342" width="4.7109375" style="4" customWidth="1"/>
    <col min="3343" max="3343" width="5" style="4" customWidth="1"/>
    <col min="3344" max="3344" width="7.42578125" style="4" customWidth="1"/>
    <col min="3345" max="3345" width="8.85546875" style="4" customWidth="1"/>
    <col min="3346" max="3346" width="11.140625" style="4" customWidth="1"/>
    <col min="3347" max="3347" width="12.7109375" style="4" customWidth="1"/>
    <col min="3348" max="3584" width="8" style="4"/>
    <col min="3585" max="3585" width="6.28515625" style="4" customWidth="1"/>
    <col min="3586" max="3586" width="2" style="4" customWidth="1"/>
    <col min="3587" max="3587" width="4.7109375" style="4" customWidth="1"/>
    <col min="3588" max="3588" width="7" style="4" customWidth="1"/>
    <col min="3589" max="3589" width="5.5703125" style="4" customWidth="1"/>
    <col min="3590" max="3596" width="4.7109375" style="4" customWidth="1"/>
    <col min="3597" max="3597" width="5.140625" style="4" customWidth="1"/>
    <col min="3598" max="3598" width="4.7109375" style="4" customWidth="1"/>
    <col min="3599" max="3599" width="5" style="4" customWidth="1"/>
    <col min="3600" max="3600" width="7.42578125" style="4" customWidth="1"/>
    <col min="3601" max="3601" width="8.85546875" style="4" customWidth="1"/>
    <col min="3602" max="3602" width="11.140625" style="4" customWidth="1"/>
    <col min="3603" max="3603" width="12.7109375" style="4" customWidth="1"/>
    <col min="3604" max="3840" width="8" style="4"/>
    <col min="3841" max="3841" width="6.28515625" style="4" customWidth="1"/>
    <col min="3842" max="3842" width="2" style="4" customWidth="1"/>
    <col min="3843" max="3843" width="4.7109375" style="4" customWidth="1"/>
    <col min="3844" max="3844" width="7" style="4" customWidth="1"/>
    <col min="3845" max="3845" width="5.5703125" style="4" customWidth="1"/>
    <col min="3846" max="3852" width="4.7109375" style="4" customWidth="1"/>
    <col min="3853" max="3853" width="5.140625" style="4" customWidth="1"/>
    <col min="3854" max="3854" width="4.7109375" style="4" customWidth="1"/>
    <col min="3855" max="3855" width="5" style="4" customWidth="1"/>
    <col min="3856" max="3856" width="7.42578125" style="4" customWidth="1"/>
    <col min="3857" max="3857" width="8.85546875" style="4" customWidth="1"/>
    <col min="3858" max="3858" width="11.140625" style="4" customWidth="1"/>
    <col min="3859" max="3859" width="12.7109375" style="4" customWidth="1"/>
    <col min="3860" max="4096" width="8" style="4"/>
    <col min="4097" max="4097" width="6.28515625" style="4" customWidth="1"/>
    <col min="4098" max="4098" width="2" style="4" customWidth="1"/>
    <col min="4099" max="4099" width="4.7109375" style="4" customWidth="1"/>
    <col min="4100" max="4100" width="7" style="4" customWidth="1"/>
    <col min="4101" max="4101" width="5.5703125" style="4" customWidth="1"/>
    <col min="4102" max="4108" width="4.7109375" style="4" customWidth="1"/>
    <col min="4109" max="4109" width="5.140625" style="4" customWidth="1"/>
    <col min="4110" max="4110" width="4.7109375" style="4" customWidth="1"/>
    <col min="4111" max="4111" width="5" style="4" customWidth="1"/>
    <col min="4112" max="4112" width="7.42578125" style="4" customWidth="1"/>
    <col min="4113" max="4113" width="8.85546875" style="4" customWidth="1"/>
    <col min="4114" max="4114" width="11.140625" style="4" customWidth="1"/>
    <col min="4115" max="4115" width="12.7109375" style="4" customWidth="1"/>
    <col min="4116" max="4352" width="8" style="4"/>
    <col min="4353" max="4353" width="6.28515625" style="4" customWidth="1"/>
    <col min="4354" max="4354" width="2" style="4" customWidth="1"/>
    <col min="4355" max="4355" width="4.7109375" style="4" customWidth="1"/>
    <col min="4356" max="4356" width="7" style="4" customWidth="1"/>
    <col min="4357" max="4357" width="5.5703125" style="4" customWidth="1"/>
    <col min="4358" max="4364" width="4.7109375" style="4" customWidth="1"/>
    <col min="4365" max="4365" width="5.140625" style="4" customWidth="1"/>
    <col min="4366" max="4366" width="4.7109375" style="4" customWidth="1"/>
    <col min="4367" max="4367" width="5" style="4" customWidth="1"/>
    <col min="4368" max="4368" width="7.42578125" style="4" customWidth="1"/>
    <col min="4369" max="4369" width="8.85546875" style="4" customWidth="1"/>
    <col min="4370" max="4370" width="11.140625" style="4" customWidth="1"/>
    <col min="4371" max="4371" width="12.7109375" style="4" customWidth="1"/>
    <col min="4372" max="4608" width="8" style="4"/>
    <col min="4609" max="4609" width="6.28515625" style="4" customWidth="1"/>
    <col min="4610" max="4610" width="2" style="4" customWidth="1"/>
    <col min="4611" max="4611" width="4.7109375" style="4" customWidth="1"/>
    <col min="4612" max="4612" width="7" style="4" customWidth="1"/>
    <col min="4613" max="4613" width="5.5703125" style="4" customWidth="1"/>
    <col min="4614" max="4620" width="4.7109375" style="4" customWidth="1"/>
    <col min="4621" max="4621" width="5.140625" style="4" customWidth="1"/>
    <col min="4622" max="4622" width="4.7109375" style="4" customWidth="1"/>
    <col min="4623" max="4623" width="5" style="4" customWidth="1"/>
    <col min="4624" max="4624" width="7.42578125" style="4" customWidth="1"/>
    <col min="4625" max="4625" width="8.85546875" style="4" customWidth="1"/>
    <col min="4626" max="4626" width="11.140625" style="4" customWidth="1"/>
    <col min="4627" max="4627" width="12.7109375" style="4" customWidth="1"/>
    <col min="4628" max="4864" width="8" style="4"/>
    <col min="4865" max="4865" width="6.28515625" style="4" customWidth="1"/>
    <col min="4866" max="4866" width="2" style="4" customWidth="1"/>
    <col min="4867" max="4867" width="4.7109375" style="4" customWidth="1"/>
    <col min="4868" max="4868" width="7" style="4" customWidth="1"/>
    <col min="4869" max="4869" width="5.5703125" style="4" customWidth="1"/>
    <col min="4870" max="4876" width="4.7109375" style="4" customWidth="1"/>
    <col min="4877" max="4877" width="5.140625" style="4" customWidth="1"/>
    <col min="4878" max="4878" width="4.7109375" style="4" customWidth="1"/>
    <col min="4879" max="4879" width="5" style="4" customWidth="1"/>
    <col min="4880" max="4880" width="7.42578125" style="4" customWidth="1"/>
    <col min="4881" max="4881" width="8.85546875" style="4" customWidth="1"/>
    <col min="4882" max="4882" width="11.140625" style="4" customWidth="1"/>
    <col min="4883" max="4883" width="12.7109375" style="4" customWidth="1"/>
    <col min="4884" max="5120" width="8" style="4"/>
    <col min="5121" max="5121" width="6.28515625" style="4" customWidth="1"/>
    <col min="5122" max="5122" width="2" style="4" customWidth="1"/>
    <col min="5123" max="5123" width="4.7109375" style="4" customWidth="1"/>
    <col min="5124" max="5124" width="7" style="4" customWidth="1"/>
    <col min="5125" max="5125" width="5.5703125" style="4" customWidth="1"/>
    <col min="5126" max="5132" width="4.7109375" style="4" customWidth="1"/>
    <col min="5133" max="5133" width="5.140625" style="4" customWidth="1"/>
    <col min="5134" max="5134" width="4.7109375" style="4" customWidth="1"/>
    <col min="5135" max="5135" width="5" style="4" customWidth="1"/>
    <col min="5136" max="5136" width="7.42578125" style="4" customWidth="1"/>
    <col min="5137" max="5137" width="8.85546875" style="4" customWidth="1"/>
    <col min="5138" max="5138" width="11.140625" style="4" customWidth="1"/>
    <col min="5139" max="5139" width="12.7109375" style="4" customWidth="1"/>
    <col min="5140" max="5376" width="8" style="4"/>
    <col min="5377" max="5377" width="6.28515625" style="4" customWidth="1"/>
    <col min="5378" max="5378" width="2" style="4" customWidth="1"/>
    <col min="5379" max="5379" width="4.7109375" style="4" customWidth="1"/>
    <col min="5380" max="5380" width="7" style="4" customWidth="1"/>
    <col min="5381" max="5381" width="5.5703125" style="4" customWidth="1"/>
    <col min="5382" max="5388" width="4.7109375" style="4" customWidth="1"/>
    <col min="5389" max="5389" width="5.140625" style="4" customWidth="1"/>
    <col min="5390" max="5390" width="4.7109375" style="4" customWidth="1"/>
    <col min="5391" max="5391" width="5" style="4" customWidth="1"/>
    <col min="5392" max="5392" width="7.42578125" style="4" customWidth="1"/>
    <col min="5393" max="5393" width="8.85546875" style="4" customWidth="1"/>
    <col min="5394" max="5394" width="11.140625" style="4" customWidth="1"/>
    <col min="5395" max="5395" width="12.7109375" style="4" customWidth="1"/>
    <col min="5396" max="5632" width="8" style="4"/>
    <col min="5633" max="5633" width="6.28515625" style="4" customWidth="1"/>
    <col min="5634" max="5634" width="2" style="4" customWidth="1"/>
    <col min="5635" max="5635" width="4.7109375" style="4" customWidth="1"/>
    <col min="5636" max="5636" width="7" style="4" customWidth="1"/>
    <col min="5637" max="5637" width="5.5703125" style="4" customWidth="1"/>
    <col min="5638" max="5644" width="4.7109375" style="4" customWidth="1"/>
    <col min="5645" max="5645" width="5.140625" style="4" customWidth="1"/>
    <col min="5646" max="5646" width="4.7109375" style="4" customWidth="1"/>
    <col min="5647" max="5647" width="5" style="4" customWidth="1"/>
    <col min="5648" max="5648" width="7.42578125" style="4" customWidth="1"/>
    <col min="5649" max="5649" width="8.85546875" style="4" customWidth="1"/>
    <col min="5650" max="5650" width="11.140625" style="4" customWidth="1"/>
    <col min="5651" max="5651" width="12.7109375" style="4" customWidth="1"/>
    <col min="5652" max="5888" width="8" style="4"/>
    <col min="5889" max="5889" width="6.28515625" style="4" customWidth="1"/>
    <col min="5890" max="5890" width="2" style="4" customWidth="1"/>
    <col min="5891" max="5891" width="4.7109375" style="4" customWidth="1"/>
    <col min="5892" max="5892" width="7" style="4" customWidth="1"/>
    <col min="5893" max="5893" width="5.5703125" style="4" customWidth="1"/>
    <col min="5894" max="5900" width="4.7109375" style="4" customWidth="1"/>
    <col min="5901" max="5901" width="5.140625" style="4" customWidth="1"/>
    <col min="5902" max="5902" width="4.7109375" style="4" customWidth="1"/>
    <col min="5903" max="5903" width="5" style="4" customWidth="1"/>
    <col min="5904" max="5904" width="7.42578125" style="4" customWidth="1"/>
    <col min="5905" max="5905" width="8.85546875" style="4" customWidth="1"/>
    <col min="5906" max="5906" width="11.140625" style="4" customWidth="1"/>
    <col min="5907" max="5907" width="12.7109375" style="4" customWidth="1"/>
    <col min="5908" max="6144" width="8" style="4"/>
    <col min="6145" max="6145" width="6.28515625" style="4" customWidth="1"/>
    <col min="6146" max="6146" width="2" style="4" customWidth="1"/>
    <col min="6147" max="6147" width="4.7109375" style="4" customWidth="1"/>
    <col min="6148" max="6148" width="7" style="4" customWidth="1"/>
    <col min="6149" max="6149" width="5.5703125" style="4" customWidth="1"/>
    <col min="6150" max="6156" width="4.7109375" style="4" customWidth="1"/>
    <col min="6157" max="6157" width="5.140625" style="4" customWidth="1"/>
    <col min="6158" max="6158" width="4.7109375" style="4" customWidth="1"/>
    <col min="6159" max="6159" width="5" style="4" customWidth="1"/>
    <col min="6160" max="6160" width="7.42578125" style="4" customWidth="1"/>
    <col min="6161" max="6161" width="8.85546875" style="4" customWidth="1"/>
    <col min="6162" max="6162" width="11.140625" style="4" customWidth="1"/>
    <col min="6163" max="6163" width="12.7109375" style="4" customWidth="1"/>
    <col min="6164" max="6400" width="8" style="4"/>
    <col min="6401" max="6401" width="6.28515625" style="4" customWidth="1"/>
    <col min="6402" max="6402" width="2" style="4" customWidth="1"/>
    <col min="6403" max="6403" width="4.7109375" style="4" customWidth="1"/>
    <col min="6404" max="6404" width="7" style="4" customWidth="1"/>
    <col min="6405" max="6405" width="5.5703125" style="4" customWidth="1"/>
    <col min="6406" max="6412" width="4.7109375" style="4" customWidth="1"/>
    <col min="6413" max="6413" width="5.140625" style="4" customWidth="1"/>
    <col min="6414" max="6414" width="4.7109375" style="4" customWidth="1"/>
    <col min="6415" max="6415" width="5" style="4" customWidth="1"/>
    <col min="6416" max="6416" width="7.42578125" style="4" customWidth="1"/>
    <col min="6417" max="6417" width="8.85546875" style="4" customWidth="1"/>
    <col min="6418" max="6418" width="11.140625" style="4" customWidth="1"/>
    <col min="6419" max="6419" width="12.7109375" style="4" customWidth="1"/>
    <col min="6420" max="6656" width="8" style="4"/>
    <col min="6657" max="6657" width="6.28515625" style="4" customWidth="1"/>
    <col min="6658" max="6658" width="2" style="4" customWidth="1"/>
    <col min="6659" max="6659" width="4.7109375" style="4" customWidth="1"/>
    <col min="6660" max="6660" width="7" style="4" customWidth="1"/>
    <col min="6661" max="6661" width="5.5703125" style="4" customWidth="1"/>
    <col min="6662" max="6668" width="4.7109375" style="4" customWidth="1"/>
    <col min="6669" max="6669" width="5.140625" style="4" customWidth="1"/>
    <col min="6670" max="6670" width="4.7109375" style="4" customWidth="1"/>
    <col min="6671" max="6671" width="5" style="4" customWidth="1"/>
    <col min="6672" max="6672" width="7.42578125" style="4" customWidth="1"/>
    <col min="6673" max="6673" width="8.85546875" style="4" customWidth="1"/>
    <col min="6674" max="6674" width="11.140625" style="4" customWidth="1"/>
    <col min="6675" max="6675" width="12.7109375" style="4" customWidth="1"/>
    <col min="6676" max="6912" width="8" style="4"/>
    <col min="6913" max="6913" width="6.28515625" style="4" customWidth="1"/>
    <col min="6914" max="6914" width="2" style="4" customWidth="1"/>
    <col min="6915" max="6915" width="4.7109375" style="4" customWidth="1"/>
    <col min="6916" max="6916" width="7" style="4" customWidth="1"/>
    <col min="6917" max="6917" width="5.5703125" style="4" customWidth="1"/>
    <col min="6918" max="6924" width="4.7109375" style="4" customWidth="1"/>
    <col min="6925" max="6925" width="5.140625" style="4" customWidth="1"/>
    <col min="6926" max="6926" width="4.7109375" style="4" customWidth="1"/>
    <col min="6927" max="6927" width="5" style="4" customWidth="1"/>
    <col min="6928" max="6928" width="7.42578125" style="4" customWidth="1"/>
    <col min="6929" max="6929" width="8.85546875" style="4" customWidth="1"/>
    <col min="6930" max="6930" width="11.140625" style="4" customWidth="1"/>
    <col min="6931" max="6931" width="12.7109375" style="4" customWidth="1"/>
    <col min="6932" max="7168" width="8" style="4"/>
    <col min="7169" max="7169" width="6.28515625" style="4" customWidth="1"/>
    <col min="7170" max="7170" width="2" style="4" customWidth="1"/>
    <col min="7171" max="7171" width="4.7109375" style="4" customWidth="1"/>
    <col min="7172" max="7172" width="7" style="4" customWidth="1"/>
    <col min="7173" max="7173" width="5.5703125" style="4" customWidth="1"/>
    <col min="7174" max="7180" width="4.7109375" style="4" customWidth="1"/>
    <col min="7181" max="7181" width="5.140625" style="4" customWidth="1"/>
    <col min="7182" max="7182" width="4.7109375" style="4" customWidth="1"/>
    <col min="7183" max="7183" width="5" style="4" customWidth="1"/>
    <col min="7184" max="7184" width="7.42578125" style="4" customWidth="1"/>
    <col min="7185" max="7185" width="8.85546875" style="4" customWidth="1"/>
    <col min="7186" max="7186" width="11.140625" style="4" customWidth="1"/>
    <col min="7187" max="7187" width="12.7109375" style="4" customWidth="1"/>
    <col min="7188" max="7424" width="8" style="4"/>
    <col min="7425" max="7425" width="6.28515625" style="4" customWidth="1"/>
    <col min="7426" max="7426" width="2" style="4" customWidth="1"/>
    <col min="7427" max="7427" width="4.7109375" style="4" customWidth="1"/>
    <col min="7428" max="7428" width="7" style="4" customWidth="1"/>
    <col min="7429" max="7429" width="5.5703125" style="4" customWidth="1"/>
    <col min="7430" max="7436" width="4.7109375" style="4" customWidth="1"/>
    <col min="7437" max="7437" width="5.140625" style="4" customWidth="1"/>
    <col min="7438" max="7438" width="4.7109375" style="4" customWidth="1"/>
    <col min="7439" max="7439" width="5" style="4" customWidth="1"/>
    <col min="7440" max="7440" width="7.42578125" style="4" customWidth="1"/>
    <col min="7441" max="7441" width="8.85546875" style="4" customWidth="1"/>
    <col min="7442" max="7442" width="11.140625" style="4" customWidth="1"/>
    <col min="7443" max="7443" width="12.7109375" style="4" customWidth="1"/>
    <col min="7444" max="7680" width="8" style="4"/>
    <col min="7681" max="7681" width="6.28515625" style="4" customWidth="1"/>
    <col min="7682" max="7682" width="2" style="4" customWidth="1"/>
    <col min="7683" max="7683" width="4.7109375" style="4" customWidth="1"/>
    <col min="7684" max="7684" width="7" style="4" customWidth="1"/>
    <col min="7685" max="7685" width="5.5703125" style="4" customWidth="1"/>
    <col min="7686" max="7692" width="4.7109375" style="4" customWidth="1"/>
    <col min="7693" max="7693" width="5.140625" style="4" customWidth="1"/>
    <col min="7694" max="7694" width="4.7109375" style="4" customWidth="1"/>
    <col min="7695" max="7695" width="5" style="4" customWidth="1"/>
    <col min="7696" max="7696" width="7.42578125" style="4" customWidth="1"/>
    <col min="7697" max="7697" width="8.85546875" style="4" customWidth="1"/>
    <col min="7698" max="7698" width="11.140625" style="4" customWidth="1"/>
    <col min="7699" max="7699" width="12.7109375" style="4" customWidth="1"/>
    <col min="7700" max="7936" width="8" style="4"/>
    <col min="7937" max="7937" width="6.28515625" style="4" customWidth="1"/>
    <col min="7938" max="7938" width="2" style="4" customWidth="1"/>
    <col min="7939" max="7939" width="4.7109375" style="4" customWidth="1"/>
    <col min="7940" max="7940" width="7" style="4" customWidth="1"/>
    <col min="7941" max="7941" width="5.5703125" style="4" customWidth="1"/>
    <col min="7942" max="7948" width="4.7109375" style="4" customWidth="1"/>
    <col min="7949" max="7949" width="5.140625" style="4" customWidth="1"/>
    <col min="7950" max="7950" width="4.7109375" style="4" customWidth="1"/>
    <col min="7951" max="7951" width="5" style="4" customWidth="1"/>
    <col min="7952" max="7952" width="7.42578125" style="4" customWidth="1"/>
    <col min="7953" max="7953" width="8.85546875" style="4" customWidth="1"/>
    <col min="7954" max="7954" width="11.140625" style="4" customWidth="1"/>
    <col min="7955" max="7955" width="12.7109375" style="4" customWidth="1"/>
    <col min="7956" max="8192" width="8" style="4"/>
    <col min="8193" max="8193" width="6.28515625" style="4" customWidth="1"/>
    <col min="8194" max="8194" width="2" style="4" customWidth="1"/>
    <col min="8195" max="8195" width="4.7109375" style="4" customWidth="1"/>
    <col min="8196" max="8196" width="7" style="4" customWidth="1"/>
    <col min="8197" max="8197" width="5.5703125" style="4" customWidth="1"/>
    <col min="8198" max="8204" width="4.7109375" style="4" customWidth="1"/>
    <col min="8205" max="8205" width="5.140625" style="4" customWidth="1"/>
    <col min="8206" max="8206" width="4.7109375" style="4" customWidth="1"/>
    <col min="8207" max="8207" width="5" style="4" customWidth="1"/>
    <col min="8208" max="8208" width="7.42578125" style="4" customWidth="1"/>
    <col min="8209" max="8209" width="8.85546875" style="4" customWidth="1"/>
    <col min="8210" max="8210" width="11.140625" style="4" customWidth="1"/>
    <col min="8211" max="8211" width="12.7109375" style="4" customWidth="1"/>
    <col min="8212" max="8448" width="8" style="4"/>
    <col min="8449" max="8449" width="6.28515625" style="4" customWidth="1"/>
    <col min="8450" max="8450" width="2" style="4" customWidth="1"/>
    <col min="8451" max="8451" width="4.7109375" style="4" customWidth="1"/>
    <col min="8452" max="8452" width="7" style="4" customWidth="1"/>
    <col min="8453" max="8453" width="5.5703125" style="4" customWidth="1"/>
    <col min="8454" max="8460" width="4.7109375" style="4" customWidth="1"/>
    <col min="8461" max="8461" width="5.140625" style="4" customWidth="1"/>
    <col min="8462" max="8462" width="4.7109375" style="4" customWidth="1"/>
    <col min="8463" max="8463" width="5" style="4" customWidth="1"/>
    <col min="8464" max="8464" width="7.42578125" style="4" customWidth="1"/>
    <col min="8465" max="8465" width="8.85546875" style="4" customWidth="1"/>
    <col min="8466" max="8466" width="11.140625" style="4" customWidth="1"/>
    <col min="8467" max="8467" width="12.7109375" style="4" customWidth="1"/>
    <col min="8468" max="8704" width="8" style="4"/>
    <col min="8705" max="8705" width="6.28515625" style="4" customWidth="1"/>
    <col min="8706" max="8706" width="2" style="4" customWidth="1"/>
    <col min="8707" max="8707" width="4.7109375" style="4" customWidth="1"/>
    <col min="8708" max="8708" width="7" style="4" customWidth="1"/>
    <col min="8709" max="8709" width="5.5703125" style="4" customWidth="1"/>
    <col min="8710" max="8716" width="4.7109375" style="4" customWidth="1"/>
    <col min="8717" max="8717" width="5.140625" style="4" customWidth="1"/>
    <col min="8718" max="8718" width="4.7109375" style="4" customWidth="1"/>
    <col min="8719" max="8719" width="5" style="4" customWidth="1"/>
    <col min="8720" max="8720" width="7.42578125" style="4" customWidth="1"/>
    <col min="8721" max="8721" width="8.85546875" style="4" customWidth="1"/>
    <col min="8722" max="8722" width="11.140625" style="4" customWidth="1"/>
    <col min="8723" max="8723" width="12.7109375" style="4" customWidth="1"/>
    <col min="8724" max="8960" width="8" style="4"/>
    <col min="8961" max="8961" width="6.28515625" style="4" customWidth="1"/>
    <col min="8962" max="8962" width="2" style="4" customWidth="1"/>
    <col min="8963" max="8963" width="4.7109375" style="4" customWidth="1"/>
    <col min="8964" max="8964" width="7" style="4" customWidth="1"/>
    <col min="8965" max="8965" width="5.5703125" style="4" customWidth="1"/>
    <col min="8966" max="8972" width="4.7109375" style="4" customWidth="1"/>
    <col min="8973" max="8973" width="5.140625" style="4" customWidth="1"/>
    <col min="8974" max="8974" width="4.7109375" style="4" customWidth="1"/>
    <col min="8975" max="8975" width="5" style="4" customWidth="1"/>
    <col min="8976" max="8976" width="7.42578125" style="4" customWidth="1"/>
    <col min="8977" max="8977" width="8.85546875" style="4" customWidth="1"/>
    <col min="8978" max="8978" width="11.140625" style="4" customWidth="1"/>
    <col min="8979" max="8979" width="12.7109375" style="4" customWidth="1"/>
    <col min="8980" max="9216" width="8" style="4"/>
    <col min="9217" max="9217" width="6.28515625" style="4" customWidth="1"/>
    <col min="9218" max="9218" width="2" style="4" customWidth="1"/>
    <col min="9219" max="9219" width="4.7109375" style="4" customWidth="1"/>
    <col min="9220" max="9220" width="7" style="4" customWidth="1"/>
    <col min="9221" max="9221" width="5.5703125" style="4" customWidth="1"/>
    <col min="9222" max="9228" width="4.7109375" style="4" customWidth="1"/>
    <col min="9229" max="9229" width="5.140625" style="4" customWidth="1"/>
    <col min="9230" max="9230" width="4.7109375" style="4" customWidth="1"/>
    <col min="9231" max="9231" width="5" style="4" customWidth="1"/>
    <col min="9232" max="9232" width="7.42578125" style="4" customWidth="1"/>
    <col min="9233" max="9233" width="8.85546875" style="4" customWidth="1"/>
    <col min="9234" max="9234" width="11.140625" style="4" customWidth="1"/>
    <col min="9235" max="9235" width="12.7109375" style="4" customWidth="1"/>
    <col min="9236" max="9472" width="8" style="4"/>
    <col min="9473" max="9473" width="6.28515625" style="4" customWidth="1"/>
    <col min="9474" max="9474" width="2" style="4" customWidth="1"/>
    <col min="9475" max="9475" width="4.7109375" style="4" customWidth="1"/>
    <col min="9476" max="9476" width="7" style="4" customWidth="1"/>
    <col min="9477" max="9477" width="5.5703125" style="4" customWidth="1"/>
    <col min="9478" max="9484" width="4.7109375" style="4" customWidth="1"/>
    <col min="9485" max="9485" width="5.140625" style="4" customWidth="1"/>
    <col min="9486" max="9486" width="4.7109375" style="4" customWidth="1"/>
    <col min="9487" max="9487" width="5" style="4" customWidth="1"/>
    <col min="9488" max="9488" width="7.42578125" style="4" customWidth="1"/>
    <col min="9489" max="9489" width="8.85546875" style="4" customWidth="1"/>
    <col min="9490" max="9490" width="11.140625" style="4" customWidth="1"/>
    <col min="9491" max="9491" width="12.7109375" style="4" customWidth="1"/>
    <col min="9492" max="9728" width="8" style="4"/>
    <col min="9729" max="9729" width="6.28515625" style="4" customWidth="1"/>
    <col min="9730" max="9730" width="2" style="4" customWidth="1"/>
    <col min="9731" max="9731" width="4.7109375" style="4" customWidth="1"/>
    <col min="9732" max="9732" width="7" style="4" customWidth="1"/>
    <col min="9733" max="9733" width="5.5703125" style="4" customWidth="1"/>
    <col min="9734" max="9740" width="4.7109375" style="4" customWidth="1"/>
    <col min="9741" max="9741" width="5.140625" style="4" customWidth="1"/>
    <col min="9742" max="9742" width="4.7109375" style="4" customWidth="1"/>
    <col min="9743" max="9743" width="5" style="4" customWidth="1"/>
    <col min="9744" max="9744" width="7.42578125" style="4" customWidth="1"/>
    <col min="9745" max="9745" width="8.85546875" style="4" customWidth="1"/>
    <col min="9746" max="9746" width="11.140625" style="4" customWidth="1"/>
    <col min="9747" max="9747" width="12.7109375" style="4" customWidth="1"/>
    <col min="9748" max="9984" width="8" style="4"/>
    <col min="9985" max="9985" width="6.28515625" style="4" customWidth="1"/>
    <col min="9986" max="9986" width="2" style="4" customWidth="1"/>
    <col min="9987" max="9987" width="4.7109375" style="4" customWidth="1"/>
    <col min="9988" max="9988" width="7" style="4" customWidth="1"/>
    <col min="9989" max="9989" width="5.5703125" style="4" customWidth="1"/>
    <col min="9990" max="9996" width="4.7109375" style="4" customWidth="1"/>
    <col min="9997" max="9997" width="5.140625" style="4" customWidth="1"/>
    <col min="9998" max="9998" width="4.7109375" style="4" customWidth="1"/>
    <col min="9999" max="9999" width="5" style="4" customWidth="1"/>
    <col min="10000" max="10000" width="7.42578125" style="4" customWidth="1"/>
    <col min="10001" max="10001" width="8.85546875" style="4" customWidth="1"/>
    <col min="10002" max="10002" width="11.140625" style="4" customWidth="1"/>
    <col min="10003" max="10003" width="12.7109375" style="4" customWidth="1"/>
    <col min="10004" max="10240" width="8" style="4"/>
    <col min="10241" max="10241" width="6.28515625" style="4" customWidth="1"/>
    <col min="10242" max="10242" width="2" style="4" customWidth="1"/>
    <col min="10243" max="10243" width="4.7109375" style="4" customWidth="1"/>
    <col min="10244" max="10244" width="7" style="4" customWidth="1"/>
    <col min="10245" max="10245" width="5.5703125" style="4" customWidth="1"/>
    <col min="10246" max="10252" width="4.7109375" style="4" customWidth="1"/>
    <col min="10253" max="10253" width="5.140625" style="4" customWidth="1"/>
    <col min="10254" max="10254" width="4.7109375" style="4" customWidth="1"/>
    <col min="10255" max="10255" width="5" style="4" customWidth="1"/>
    <col min="10256" max="10256" width="7.42578125" style="4" customWidth="1"/>
    <col min="10257" max="10257" width="8.85546875" style="4" customWidth="1"/>
    <col min="10258" max="10258" width="11.140625" style="4" customWidth="1"/>
    <col min="10259" max="10259" width="12.7109375" style="4" customWidth="1"/>
    <col min="10260" max="10496" width="8" style="4"/>
    <col min="10497" max="10497" width="6.28515625" style="4" customWidth="1"/>
    <col min="10498" max="10498" width="2" style="4" customWidth="1"/>
    <col min="10499" max="10499" width="4.7109375" style="4" customWidth="1"/>
    <col min="10500" max="10500" width="7" style="4" customWidth="1"/>
    <col min="10501" max="10501" width="5.5703125" style="4" customWidth="1"/>
    <col min="10502" max="10508" width="4.7109375" style="4" customWidth="1"/>
    <col min="10509" max="10509" width="5.140625" style="4" customWidth="1"/>
    <col min="10510" max="10510" width="4.7109375" style="4" customWidth="1"/>
    <col min="10511" max="10511" width="5" style="4" customWidth="1"/>
    <col min="10512" max="10512" width="7.42578125" style="4" customWidth="1"/>
    <col min="10513" max="10513" width="8.85546875" style="4" customWidth="1"/>
    <col min="10514" max="10514" width="11.140625" style="4" customWidth="1"/>
    <col min="10515" max="10515" width="12.7109375" style="4" customWidth="1"/>
    <col min="10516" max="10752" width="8" style="4"/>
    <col min="10753" max="10753" width="6.28515625" style="4" customWidth="1"/>
    <col min="10754" max="10754" width="2" style="4" customWidth="1"/>
    <col min="10755" max="10755" width="4.7109375" style="4" customWidth="1"/>
    <col min="10756" max="10756" width="7" style="4" customWidth="1"/>
    <col min="10757" max="10757" width="5.5703125" style="4" customWidth="1"/>
    <col min="10758" max="10764" width="4.7109375" style="4" customWidth="1"/>
    <col min="10765" max="10765" width="5.140625" style="4" customWidth="1"/>
    <col min="10766" max="10766" width="4.7109375" style="4" customWidth="1"/>
    <col min="10767" max="10767" width="5" style="4" customWidth="1"/>
    <col min="10768" max="10768" width="7.42578125" style="4" customWidth="1"/>
    <col min="10769" max="10769" width="8.85546875" style="4" customWidth="1"/>
    <col min="10770" max="10770" width="11.140625" style="4" customWidth="1"/>
    <col min="10771" max="10771" width="12.7109375" style="4" customWidth="1"/>
    <col min="10772" max="11008" width="8" style="4"/>
    <col min="11009" max="11009" width="6.28515625" style="4" customWidth="1"/>
    <col min="11010" max="11010" width="2" style="4" customWidth="1"/>
    <col min="11011" max="11011" width="4.7109375" style="4" customWidth="1"/>
    <col min="11012" max="11012" width="7" style="4" customWidth="1"/>
    <col min="11013" max="11013" width="5.5703125" style="4" customWidth="1"/>
    <col min="11014" max="11020" width="4.7109375" style="4" customWidth="1"/>
    <col min="11021" max="11021" width="5.140625" style="4" customWidth="1"/>
    <col min="11022" max="11022" width="4.7109375" style="4" customWidth="1"/>
    <col min="11023" max="11023" width="5" style="4" customWidth="1"/>
    <col min="11024" max="11024" width="7.42578125" style="4" customWidth="1"/>
    <col min="11025" max="11025" width="8.85546875" style="4" customWidth="1"/>
    <col min="11026" max="11026" width="11.140625" style="4" customWidth="1"/>
    <col min="11027" max="11027" width="12.7109375" style="4" customWidth="1"/>
    <col min="11028" max="11264" width="8" style="4"/>
    <col min="11265" max="11265" width="6.28515625" style="4" customWidth="1"/>
    <col min="11266" max="11266" width="2" style="4" customWidth="1"/>
    <col min="11267" max="11267" width="4.7109375" style="4" customWidth="1"/>
    <col min="11268" max="11268" width="7" style="4" customWidth="1"/>
    <col min="11269" max="11269" width="5.5703125" style="4" customWidth="1"/>
    <col min="11270" max="11276" width="4.7109375" style="4" customWidth="1"/>
    <col min="11277" max="11277" width="5.140625" style="4" customWidth="1"/>
    <col min="11278" max="11278" width="4.7109375" style="4" customWidth="1"/>
    <col min="11279" max="11279" width="5" style="4" customWidth="1"/>
    <col min="11280" max="11280" width="7.42578125" style="4" customWidth="1"/>
    <col min="11281" max="11281" width="8.85546875" style="4" customWidth="1"/>
    <col min="11282" max="11282" width="11.140625" style="4" customWidth="1"/>
    <col min="11283" max="11283" width="12.7109375" style="4" customWidth="1"/>
    <col min="11284" max="11520" width="8" style="4"/>
    <col min="11521" max="11521" width="6.28515625" style="4" customWidth="1"/>
    <col min="11522" max="11522" width="2" style="4" customWidth="1"/>
    <col min="11523" max="11523" width="4.7109375" style="4" customWidth="1"/>
    <col min="11524" max="11524" width="7" style="4" customWidth="1"/>
    <col min="11525" max="11525" width="5.5703125" style="4" customWidth="1"/>
    <col min="11526" max="11532" width="4.7109375" style="4" customWidth="1"/>
    <col min="11533" max="11533" width="5.140625" style="4" customWidth="1"/>
    <col min="11534" max="11534" width="4.7109375" style="4" customWidth="1"/>
    <col min="11535" max="11535" width="5" style="4" customWidth="1"/>
    <col min="11536" max="11536" width="7.42578125" style="4" customWidth="1"/>
    <col min="11537" max="11537" width="8.85546875" style="4" customWidth="1"/>
    <col min="11538" max="11538" width="11.140625" style="4" customWidth="1"/>
    <col min="11539" max="11539" width="12.7109375" style="4" customWidth="1"/>
    <col min="11540" max="11776" width="8" style="4"/>
    <col min="11777" max="11777" width="6.28515625" style="4" customWidth="1"/>
    <col min="11778" max="11778" width="2" style="4" customWidth="1"/>
    <col min="11779" max="11779" width="4.7109375" style="4" customWidth="1"/>
    <col min="11780" max="11780" width="7" style="4" customWidth="1"/>
    <col min="11781" max="11781" width="5.5703125" style="4" customWidth="1"/>
    <col min="11782" max="11788" width="4.7109375" style="4" customWidth="1"/>
    <col min="11789" max="11789" width="5.140625" style="4" customWidth="1"/>
    <col min="11790" max="11790" width="4.7109375" style="4" customWidth="1"/>
    <col min="11791" max="11791" width="5" style="4" customWidth="1"/>
    <col min="11792" max="11792" width="7.42578125" style="4" customWidth="1"/>
    <col min="11793" max="11793" width="8.85546875" style="4" customWidth="1"/>
    <col min="11794" max="11794" width="11.140625" style="4" customWidth="1"/>
    <col min="11795" max="11795" width="12.7109375" style="4" customWidth="1"/>
    <col min="11796" max="12032" width="8" style="4"/>
    <col min="12033" max="12033" width="6.28515625" style="4" customWidth="1"/>
    <col min="12034" max="12034" width="2" style="4" customWidth="1"/>
    <col min="12035" max="12035" width="4.7109375" style="4" customWidth="1"/>
    <col min="12036" max="12036" width="7" style="4" customWidth="1"/>
    <col min="12037" max="12037" width="5.5703125" style="4" customWidth="1"/>
    <col min="12038" max="12044" width="4.7109375" style="4" customWidth="1"/>
    <col min="12045" max="12045" width="5.140625" style="4" customWidth="1"/>
    <col min="12046" max="12046" width="4.7109375" style="4" customWidth="1"/>
    <col min="12047" max="12047" width="5" style="4" customWidth="1"/>
    <col min="12048" max="12048" width="7.42578125" style="4" customWidth="1"/>
    <col min="12049" max="12049" width="8.85546875" style="4" customWidth="1"/>
    <col min="12050" max="12050" width="11.140625" style="4" customWidth="1"/>
    <col min="12051" max="12051" width="12.7109375" style="4" customWidth="1"/>
    <col min="12052" max="12288" width="8" style="4"/>
    <col min="12289" max="12289" width="6.28515625" style="4" customWidth="1"/>
    <col min="12290" max="12290" width="2" style="4" customWidth="1"/>
    <col min="12291" max="12291" width="4.7109375" style="4" customWidth="1"/>
    <col min="12292" max="12292" width="7" style="4" customWidth="1"/>
    <col min="12293" max="12293" width="5.5703125" style="4" customWidth="1"/>
    <col min="12294" max="12300" width="4.7109375" style="4" customWidth="1"/>
    <col min="12301" max="12301" width="5.140625" style="4" customWidth="1"/>
    <col min="12302" max="12302" width="4.7109375" style="4" customWidth="1"/>
    <col min="12303" max="12303" width="5" style="4" customWidth="1"/>
    <col min="12304" max="12304" width="7.42578125" style="4" customWidth="1"/>
    <col min="12305" max="12305" width="8.85546875" style="4" customWidth="1"/>
    <col min="12306" max="12306" width="11.140625" style="4" customWidth="1"/>
    <col min="12307" max="12307" width="12.7109375" style="4" customWidth="1"/>
    <col min="12308" max="12544" width="8" style="4"/>
    <col min="12545" max="12545" width="6.28515625" style="4" customWidth="1"/>
    <col min="12546" max="12546" width="2" style="4" customWidth="1"/>
    <col min="12547" max="12547" width="4.7109375" style="4" customWidth="1"/>
    <col min="12548" max="12548" width="7" style="4" customWidth="1"/>
    <col min="12549" max="12549" width="5.5703125" style="4" customWidth="1"/>
    <col min="12550" max="12556" width="4.7109375" style="4" customWidth="1"/>
    <col min="12557" max="12557" width="5.140625" style="4" customWidth="1"/>
    <col min="12558" max="12558" width="4.7109375" style="4" customWidth="1"/>
    <col min="12559" max="12559" width="5" style="4" customWidth="1"/>
    <col min="12560" max="12560" width="7.42578125" style="4" customWidth="1"/>
    <col min="12561" max="12561" width="8.85546875" style="4" customWidth="1"/>
    <col min="12562" max="12562" width="11.140625" style="4" customWidth="1"/>
    <col min="12563" max="12563" width="12.7109375" style="4" customWidth="1"/>
    <col min="12564" max="12800" width="8" style="4"/>
    <col min="12801" max="12801" width="6.28515625" style="4" customWidth="1"/>
    <col min="12802" max="12802" width="2" style="4" customWidth="1"/>
    <col min="12803" max="12803" width="4.7109375" style="4" customWidth="1"/>
    <col min="12804" max="12804" width="7" style="4" customWidth="1"/>
    <col min="12805" max="12805" width="5.5703125" style="4" customWidth="1"/>
    <col min="12806" max="12812" width="4.7109375" style="4" customWidth="1"/>
    <col min="12813" max="12813" width="5.140625" style="4" customWidth="1"/>
    <col min="12814" max="12814" width="4.7109375" style="4" customWidth="1"/>
    <col min="12815" max="12815" width="5" style="4" customWidth="1"/>
    <col min="12816" max="12816" width="7.42578125" style="4" customWidth="1"/>
    <col min="12817" max="12817" width="8.85546875" style="4" customWidth="1"/>
    <col min="12818" max="12818" width="11.140625" style="4" customWidth="1"/>
    <col min="12819" max="12819" width="12.7109375" style="4" customWidth="1"/>
    <col min="12820" max="13056" width="8" style="4"/>
    <col min="13057" max="13057" width="6.28515625" style="4" customWidth="1"/>
    <col min="13058" max="13058" width="2" style="4" customWidth="1"/>
    <col min="13059" max="13059" width="4.7109375" style="4" customWidth="1"/>
    <col min="13060" max="13060" width="7" style="4" customWidth="1"/>
    <col min="13061" max="13061" width="5.5703125" style="4" customWidth="1"/>
    <col min="13062" max="13068" width="4.7109375" style="4" customWidth="1"/>
    <col min="13069" max="13069" width="5.140625" style="4" customWidth="1"/>
    <col min="13070" max="13070" width="4.7109375" style="4" customWidth="1"/>
    <col min="13071" max="13071" width="5" style="4" customWidth="1"/>
    <col min="13072" max="13072" width="7.42578125" style="4" customWidth="1"/>
    <col min="13073" max="13073" width="8.85546875" style="4" customWidth="1"/>
    <col min="13074" max="13074" width="11.140625" style="4" customWidth="1"/>
    <col min="13075" max="13075" width="12.7109375" style="4" customWidth="1"/>
    <col min="13076" max="13312" width="8" style="4"/>
    <col min="13313" max="13313" width="6.28515625" style="4" customWidth="1"/>
    <col min="13314" max="13314" width="2" style="4" customWidth="1"/>
    <col min="13315" max="13315" width="4.7109375" style="4" customWidth="1"/>
    <col min="13316" max="13316" width="7" style="4" customWidth="1"/>
    <col min="13317" max="13317" width="5.5703125" style="4" customWidth="1"/>
    <col min="13318" max="13324" width="4.7109375" style="4" customWidth="1"/>
    <col min="13325" max="13325" width="5.140625" style="4" customWidth="1"/>
    <col min="13326" max="13326" width="4.7109375" style="4" customWidth="1"/>
    <col min="13327" max="13327" width="5" style="4" customWidth="1"/>
    <col min="13328" max="13328" width="7.42578125" style="4" customWidth="1"/>
    <col min="13329" max="13329" width="8.85546875" style="4" customWidth="1"/>
    <col min="13330" max="13330" width="11.140625" style="4" customWidth="1"/>
    <col min="13331" max="13331" width="12.7109375" style="4" customWidth="1"/>
    <col min="13332" max="13568" width="8" style="4"/>
    <col min="13569" max="13569" width="6.28515625" style="4" customWidth="1"/>
    <col min="13570" max="13570" width="2" style="4" customWidth="1"/>
    <col min="13571" max="13571" width="4.7109375" style="4" customWidth="1"/>
    <col min="13572" max="13572" width="7" style="4" customWidth="1"/>
    <col min="13573" max="13573" width="5.5703125" style="4" customWidth="1"/>
    <col min="13574" max="13580" width="4.7109375" style="4" customWidth="1"/>
    <col min="13581" max="13581" width="5.140625" style="4" customWidth="1"/>
    <col min="13582" max="13582" width="4.7109375" style="4" customWidth="1"/>
    <col min="13583" max="13583" width="5" style="4" customWidth="1"/>
    <col min="13584" max="13584" width="7.42578125" style="4" customWidth="1"/>
    <col min="13585" max="13585" width="8.85546875" style="4" customWidth="1"/>
    <col min="13586" max="13586" width="11.140625" style="4" customWidth="1"/>
    <col min="13587" max="13587" width="12.7109375" style="4" customWidth="1"/>
    <col min="13588" max="13824" width="8" style="4"/>
    <col min="13825" max="13825" width="6.28515625" style="4" customWidth="1"/>
    <col min="13826" max="13826" width="2" style="4" customWidth="1"/>
    <col min="13827" max="13827" width="4.7109375" style="4" customWidth="1"/>
    <col min="13828" max="13828" width="7" style="4" customWidth="1"/>
    <col min="13829" max="13829" width="5.5703125" style="4" customWidth="1"/>
    <col min="13830" max="13836" width="4.7109375" style="4" customWidth="1"/>
    <col min="13837" max="13837" width="5.140625" style="4" customWidth="1"/>
    <col min="13838" max="13838" width="4.7109375" style="4" customWidth="1"/>
    <col min="13839" max="13839" width="5" style="4" customWidth="1"/>
    <col min="13840" max="13840" width="7.42578125" style="4" customWidth="1"/>
    <col min="13841" max="13841" width="8.85546875" style="4" customWidth="1"/>
    <col min="13842" max="13842" width="11.140625" style="4" customWidth="1"/>
    <col min="13843" max="13843" width="12.7109375" style="4" customWidth="1"/>
    <col min="13844" max="14080" width="8" style="4"/>
    <col min="14081" max="14081" width="6.28515625" style="4" customWidth="1"/>
    <col min="14082" max="14082" width="2" style="4" customWidth="1"/>
    <col min="14083" max="14083" width="4.7109375" style="4" customWidth="1"/>
    <col min="14084" max="14084" width="7" style="4" customWidth="1"/>
    <col min="14085" max="14085" width="5.5703125" style="4" customWidth="1"/>
    <col min="14086" max="14092" width="4.7109375" style="4" customWidth="1"/>
    <col min="14093" max="14093" width="5.140625" style="4" customWidth="1"/>
    <col min="14094" max="14094" width="4.7109375" style="4" customWidth="1"/>
    <col min="14095" max="14095" width="5" style="4" customWidth="1"/>
    <col min="14096" max="14096" width="7.42578125" style="4" customWidth="1"/>
    <col min="14097" max="14097" width="8.85546875" style="4" customWidth="1"/>
    <col min="14098" max="14098" width="11.140625" style="4" customWidth="1"/>
    <col min="14099" max="14099" width="12.7109375" style="4" customWidth="1"/>
    <col min="14100" max="14336" width="8" style="4"/>
    <col min="14337" max="14337" width="6.28515625" style="4" customWidth="1"/>
    <col min="14338" max="14338" width="2" style="4" customWidth="1"/>
    <col min="14339" max="14339" width="4.7109375" style="4" customWidth="1"/>
    <col min="14340" max="14340" width="7" style="4" customWidth="1"/>
    <col min="14341" max="14341" width="5.5703125" style="4" customWidth="1"/>
    <col min="14342" max="14348" width="4.7109375" style="4" customWidth="1"/>
    <col min="14349" max="14349" width="5.140625" style="4" customWidth="1"/>
    <col min="14350" max="14350" width="4.7109375" style="4" customWidth="1"/>
    <col min="14351" max="14351" width="5" style="4" customWidth="1"/>
    <col min="14352" max="14352" width="7.42578125" style="4" customWidth="1"/>
    <col min="14353" max="14353" width="8.85546875" style="4" customWidth="1"/>
    <col min="14354" max="14354" width="11.140625" style="4" customWidth="1"/>
    <col min="14355" max="14355" width="12.7109375" style="4" customWidth="1"/>
    <col min="14356" max="14592" width="8" style="4"/>
    <col min="14593" max="14593" width="6.28515625" style="4" customWidth="1"/>
    <col min="14594" max="14594" width="2" style="4" customWidth="1"/>
    <col min="14595" max="14595" width="4.7109375" style="4" customWidth="1"/>
    <col min="14596" max="14596" width="7" style="4" customWidth="1"/>
    <col min="14597" max="14597" width="5.5703125" style="4" customWidth="1"/>
    <col min="14598" max="14604" width="4.7109375" style="4" customWidth="1"/>
    <col min="14605" max="14605" width="5.140625" style="4" customWidth="1"/>
    <col min="14606" max="14606" width="4.7109375" style="4" customWidth="1"/>
    <col min="14607" max="14607" width="5" style="4" customWidth="1"/>
    <col min="14608" max="14608" width="7.42578125" style="4" customWidth="1"/>
    <col min="14609" max="14609" width="8.85546875" style="4" customWidth="1"/>
    <col min="14610" max="14610" width="11.140625" style="4" customWidth="1"/>
    <col min="14611" max="14611" width="12.7109375" style="4" customWidth="1"/>
    <col min="14612" max="14848" width="8" style="4"/>
    <col min="14849" max="14849" width="6.28515625" style="4" customWidth="1"/>
    <col min="14850" max="14850" width="2" style="4" customWidth="1"/>
    <col min="14851" max="14851" width="4.7109375" style="4" customWidth="1"/>
    <col min="14852" max="14852" width="7" style="4" customWidth="1"/>
    <col min="14853" max="14853" width="5.5703125" style="4" customWidth="1"/>
    <col min="14854" max="14860" width="4.7109375" style="4" customWidth="1"/>
    <col min="14861" max="14861" width="5.140625" style="4" customWidth="1"/>
    <col min="14862" max="14862" width="4.7109375" style="4" customWidth="1"/>
    <col min="14863" max="14863" width="5" style="4" customWidth="1"/>
    <col min="14864" max="14864" width="7.42578125" style="4" customWidth="1"/>
    <col min="14865" max="14865" width="8.85546875" style="4" customWidth="1"/>
    <col min="14866" max="14866" width="11.140625" style="4" customWidth="1"/>
    <col min="14867" max="14867" width="12.7109375" style="4" customWidth="1"/>
    <col min="14868" max="15104" width="8" style="4"/>
    <col min="15105" max="15105" width="6.28515625" style="4" customWidth="1"/>
    <col min="15106" max="15106" width="2" style="4" customWidth="1"/>
    <col min="15107" max="15107" width="4.7109375" style="4" customWidth="1"/>
    <col min="15108" max="15108" width="7" style="4" customWidth="1"/>
    <col min="15109" max="15109" width="5.5703125" style="4" customWidth="1"/>
    <col min="15110" max="15116" width="4.7109375" style="4" customWidth="1"/>
    <col min="15117" max="15117" width="5.140625" style="4" customWidth="1"/>
    <col min="15118" max="15118" width="4.7109375" style="4" customWidth="1"/>
    <col min="15119" max="15119" width="5" style="4" customWidth="1"/>
    <col min="15120" max="15120" width="7.42578125" style="4" customWidth="1"/>
    <col min="15121" max="15121" width="8.85546875" style="4" customWidth="1"/>
    <col min="15122" max="15122" width="11.140625" style="4" customWidth="1"/>
    <col min="15123" max="15123" width="12.7109375" style="4" customWidth="1"/>
    <col min="15124" max="15360" width="8" style="4"/>
    <col min="15361" max="15361" width="6.28515625" style="4" customWidth="1"/>
    <col min="15362" max="15362" width="2" style="4" customWidth="1"/>
    <col min="15363" max="15363" width="4.7109375" style="4" customWidth="1"/>
    <col min="15364" max="15364" width="7" style="4" customWidth="1"/>
    <col min="15365" max="15365" width="5.5703125" style="4" customWidth="1"/>
    <col min="15366" max="15372" width="4.7109375" style="4" customWidth="1"/>
    <col min="15373" max="15373" width="5.140625" style="4" customWidth="1"/>
    <col min="15374" max="15374" width="4.7109375" style="4" customWidth="1"/>
    <col min="15375" max="15375" width="5" style="4" customWidth="1"/>
    <col min="15376" max="15376" width="7.42578125" style="4" customWidth="1"/>
    <col min="15377" max="15377" width="8.85546875" style="4" customWidth="1"/>
    <col min="15378" max="15378" width="11.140625" style="4" customWidth="1"/>
    <col min="15379" max="15379" width="12.7109375" style="4" customWidth="1"/>
    <col min="15380" max="15616" width="8" style="4"/>
    <col min="15617" max="15617" width="6.28515625" style="4" customWidth="1"/>
    <col min="15618" max="15618" width="2" style="4" customWidth="1"/>
    <col min="15619" max="15619" width="4.7109375" style="4" customWidth="1"/>
    <col min="15620" max="15620" width="7" style="4" customWidth="1"/>
    <col min="15621" max="15621" width="5.5703125" style="4" customWidth="1"/>
    <col min="15622" max="15628" width="4.7109375" style="4" customWidth="1"/>
    <col min="15629" max="15629" width="5.140625" style="4" customWidth="1"/>
    <col min="15630" max="15630" width="4.7109375" style="4" customWidth="1"/>
    <col min="15631" max="15631" width="5" style="4" customWidth="1"/>
    <col min="15632" max="15632" width="7.42578125" style="4" customWidth="1"/>
    <col min="15633" max="15633" width="8.85546875" style="4" customWidth="1"/>
    <col min="15634" max="15634" width="11.140625" style="4" customWidth="1"/>
    <col min="15635" max="15635" width="12.7109375" style="4" customWidth="1"/>
    <col min="15636" max="15872" width="8" style="4"/>
    <col min="15873" max="15873" width="6.28515625" style="4" customWidth="1"/>
    <col min="15874" max="15874" width="2" style="4" customWidth="1"/>
    <col min="15875" max="15875" width="4.7109375" style="4" customWidth="1"/>
    <col min="15876" max="15876" width="7" style="4" customWidth="1"/>
    <col min="15877" max="15877" width="5.5703125" style="4" customWidth="1"/>
    <col min="15878" max="15884" width="4.7109375" style="4" customWidth="1"/>
    <col min="15885" max="15885" width="5.140625" style="4" customWidth="1"/>
    <col min="15886" max="15886" width="4.7109375" style="4" customWidth="1"/>
    <col min="15887" max="15887" width="5" style="4" customWidth="1"/>
    <col min="15888" max="15888" width="7.42578125" style="4" customWidth="1"/>
    <col min="15889" max="15889" width="8.85546875" style="4" customWidth="1"/>
    <col min="15890" max="15890" width="11.140625" style="4" customWidth="1"/>
    <col min="15891" max="15891" width="12.7109375" style="4" customWidth="1"/>
    <col min="15892" max="16128" width="8" style="4"/>
    <col min="16129" max="16129" width="6.28515625" style="4" customWidth="1"/>
    <col min="16130" max="16130" width="2" style="4" customWidth="1"/>
    <col min="16131" max="16131" width="4.7109375" style="4" customWidth="1"/>
    <col min="16132" max="16132" width="7" style="4" customWidth="1"/>
    <col min="16133" max="16133" width="5.5703125" style="4" customWidth="1"/>
    <col min="16134" max="16140" width="4.7109375" style="4" customWidth="1"/>
    <col min="16141" max="16141" width="5.140625" style="4" customWidth="1"/>
    <col min="16142" max="16142" width="4.7109375" style="4" customWidth="1"/>
    <col min="16143" max="16143" width="5" style="4" customWidth="1"/>
    <col min="16144" max="16144" width="7.42578125" style="4" customWidth="1"/>
    <col min="16145" max="16145" width="8.85546875" style="4" customWidth="1"/>
    <col min="16146" max="16146" width="11.140625" style="4" customWidth="1"/>
    <col min="16147" max="16147" width="12.7109375" style="4" customWidth="1"/>
    <col min="16148" max="16384" width="8" style="4"/>
  </cols>
  <sheetData>
    <row r="1" spans="1:24" ht="12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2</v>
      </c>
      <c r="S1" s="3"/>
    </row>
    <row r="2" spans="1:24" ht="12.7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4" ht="12.7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4">
      <c r="A4" s="7"/>
      <c r="B4" s="7"/>
      <c r="C4" s="8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10"/>
      <c r="P4" s="10"/>
      <c r="Q4" s="11"/>
      <c r="R4" s="12"/>
      <c r="S4" s="10"/>
    </row>
    <row r="5" spans="1:24" ht="15">
      <c r="A5" s="13"/>
      <c r="B5" s="13"/>
      <c r="C5" s="14" t="s">
        <v>5</v>
      </c>
      <c r="D5" s="4"/>
      <c r="F5" s="14"/>
      <c r="G5" s="14"/>
      <c r="H5" s="14"/>
      <c r="I5" s="14"/>
      <c r="J5" s="14"/>
      <c r="K5" s="14"/>
      <c r="L5" s="14"/>
      <c r="M5" s="10"/>
      <c r="N5" s="10"/>
      <c r="O5" s="10"/>
      <c r="P5" s="10"/>
      <c r="Q5" s="11"/>
      <c r="R5" s="12"/>
      <c r="S5" s="10"/>
    </row>
    <row r="6" spans="1:24" ht="15">
      <c r="A6" s="13"/>
      <c r="B6" s="13"/>
      <c r="D6" s="14"/>
      <c r="E6" s="14"/>
      <c r="F6" s="16"/>
      <c r="G6" s="16"/>
      <c r="H6" s="16"/>
      <c r="I6" s="16"/>
      <c r="J6" s="16"/>
      <c r="K6" s="16"/>
      <c r="L6" s="16"/>
      <c r="M6" s="10"/>
      <c r="N6" s="10"/>
      <c r="O6" s="10"/>
      <c r="P6" s="10"/>
      <c r="Q6" s="11"/>
      <c r="R6" s="12"/>
      <c r="S6" s="10"/>
    </row>
    <row r="7" spans="1:24" ht="12.75" customHeight="1">
      <c r="A7" s="17"/>
      <c r="B7" s="17"/>
      <c r="C7" s="18"/>
      <c r="D7" s="19"/>
      <c r="E7" s="18"/>
      <c r="F7" s="20" t="s">
        <v>6</v>
      </c>
      <c r="G7" s="21"/>
      <c r="H7" s="21"/>
      <c r="I7" s="21"/>
      <c r="J7" s="21"/>
      <c r="K7" s="21"/>
      <c r="L7" s="21"/>
      <c r="M7" s="21"/>
      <c r="N7" s="21"/>
      <c r="O7" s="18"/>
      <c r="P7" s="18"/>
      <c r="Q7" s="22"/>
      <c r="R7" s="23" t="s">
        <v>7</v>
      </c>
      <c r="S7" s="24"/>
    </row>
    <row r="8" spans="1:24" ht="13.5" thickBot="1">
      <c r="A8" s="25" t="s">
        <v>8</v>
      </c>
      <c r="B8" s="25"/>
      <c r="C8" s="26" t="s">
        <v>9</v>
      </c>
      <c r="D8" s="27" t="s">
        <v>10</v>
      </c>
      <c r="E8" s="28" t="s">
        <v>11</v>
      </c>
      <c r="F8" s="29">
        <v>1</v>
      </c>
      <c r="G8" s="30">
        <v>2</v>
      </c>
      <c r="H8" s="30">
        <v>3</v>
      </c>
      <c r="I8" s="31">
        <v>4</v>
      </c>
      <c r="J8" s="29">
        <v>5</v>
      </c>
      <c r="K8" s="30">
        <v>6</v>
      </c>
      <c r="L8" s="30">
        <v>7</v>
      </c>
      <c r="M8" s="30">
        <v>8</v>
      </c>
      <c r="N8" s="31">
        <v>9</v>
      </c>
      <c r="O8" s="32"/>
      <c r="P8" s="33"/>
      <c r="Q8" s="34" t="s">
        <v>12</v>
      </c>
      <c r="R8" s="35" t="s">
        <v>13</v>
      </c>
      <c r="S8" s="36" t="s">
        <v>14</v>
      </c>
    </row>
    <row r="9" spans="1:24" ht="12.75">
      <c r="A9" s="37"/>
      <c r="B9" s="38">
        <v>99</v>
      </c>
      <c r="C9" s="39"/>
      <c r="D9" s="40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44">
        <v>9999</v>
      </c>
      <c r="R9" s="45"/>
      <c r="S9" s="46"/>
    </row>
    <row r="10" spans="1:24" ht="15">
      <c r="A10" s="47" t="s">
        <v>15</v>
      </c>
      <c r="B10" s="48">
        <f>'[1]СТАРТ+ (2)'!B42</f>
        <v>5</v>
      </c>
      <c r="C10" s="49" t="str">
        <f>'[1]СТАРТ+ (2)'!C42</f>
        <v>Антонов Андрей,2002,1,Москва МГФСО</v>
      </c>
      <c r="D10" s="47"/>
      <c r="E10" s="47"/>
      <c r="F10" s="49"/>
      <c r="G10" s="49"/>
      <c r="H10" s="49"/>
      <c r="I10" s="49"/>
      <c r="J10" s="49"/>
      <c r="K10" s="49"/>
      <c r="L10" s="50"/>
      <c r="M10" s="49"/>
      <c r="N10" s="49"/>
      <c r="O10" s="49"/>
      <c r="P10" s="47"/>
      <c r="Q10" s="51">
        <f ca="1">SUM(P18)</f>
        <v>264.24</v>
      </c>
      <c r="R10" s="52" t="s">
        <v>16</v>
      </c>
      <c r="S10" s="53" t="str">
        <f>'[1]СТАРТ+ (2)'!L42</f>
        <v>Макаров В.С..</v>
      </c>
      <c r="T10" s="54"/>
      <c r="U10" s="54"/>
      <c r="V10" s="54"/>
      <c r="W10" s="54"/>
      <c r="X10" s="54"/>
    </row>
    <row r="11" spans="1:24" ht="12.75">
      <c r="A11" s="47"/>
      <c r="B11" s="55">
        <f t="shared" ref="B11:B18" si="0">B10</f>
        <v>5</v>
      </c>
      <c r="C11" s="49" t="str">
        <f>'[1]СТАРТ+ (2)'!C43</f>
        <v>Чайковский Всеволод,2002,1,Москва МГФСО</v>
      </c>
      <c r="D11" s="47"/>
      <c r="E11" s="47"/>
      <c r="F11" s="49"/>
      <c r="G11" s="49"/>
      <c r="H11" s="49"/>
      <c r="I11" s="49"/>
      <c r="J11" s="49"/>
      <c r="K11" s="49"/>
      <c r="L11" s="50"/>
      <c r="M11" s="49"/>
      <c r="N11" s="49"/>
      <c r="O11" s="49"/>
      <c r="P11" s="47"/>
      <c r="Q11" s="56">
        <f t="shared" ref="Q11:Q18" ca="1" si="1">Q10</f>
        <v>264.24</v>
      </c>
      <c r="R11" s="57"/>
      <c r="S11" s="53" t="str">
        <f>'[1]СТАРТ+ (2)'!L43</f>
        <v>Волконский Р.Г.</v>
      </c>
      <c r="T11" s="54"/>
      <c r="U11" s="54"/>
      <c r="V11" s="54"/>
      <c r="W11" s="54"/>
      <c r="X11" s="54"/>
    </row>
    <row r="12" spans="1:24" ht="12.75" outlineLevel="1">
      <c r="B12" s="55">
        <f t="shared" si="0"/>
        <v>5</v>
      </c>
      <c r="C12" s="58"/>
      <c r="D12" s="47" t="str">
        <f>'[1]СТАРТ+ (2)'!C44</f>
        <v>401В</v>
      </c>
      <c r="E12" s="59">
        <f>'[1]СТАРТ+ (2)'!D44</f>
        <v>2</v>
      </c>
      <c r="F12" s="60">
        <v>7.5</v>
      </c>
      <c r="G12" s="60">
        <v>7</v>
      </c>
      <c r="H12" s="60">
        <v>7.5</v>
      </c>
      <c r="I12" s="60">
        <v>7.5</v>
      </c>
      <c r="J12" s="60">
        <v>7.5</v>
      </c>
      <c r="K12" s="60">
        <v>8</v>
      </c>
      <c r="L12" s="60">
        <v>7.5</v>
      </c>
      <c r="M12" s="60">
        <v>7.5</v>
      </c>
      <c r="N12" s="60">
        <v>8</v>
      </c>
      <c r="O12" s="61">
        <f t="shared" ref="O12:O17" si="2">(SUM(F12:I12) -MAX(F12:I12)-MIN(F12:I12)+(SUM(J12:N12) -MAX(J12:N12)-MIN(J12:N12)))</f>
        <v>38</v>
      </c>
      <c r="P12" s="62">
        <f t="shared" ref="P12:P17" si="3">PRODUCT(O12/5*3*E12)</f>
        <v>45.599999999999994</v>
      </c>
      <c r="Q12" s="56">
        <f t="shared" ca="1" si="1"/>
        <v>264.24</v>
      </c>
      <c r="R12" s="57"/>
    </row>
    <row r="13" spans="1:24" ht="12.75" outlineLevel="1">
      <c r="B13" s="55">
        <f t="shared" si="0"/>
        <v>5</v>
      </c>
      <c r="C13" s="58"/>
      <c r="D13" s="47" t="str">
        <f>'[1]СТАРТ+ (2)'!E44</f>
        <v>301В</v>
      </c>
      <c r="E13" s="59">
        <f>'[1]СТАРТ+ (2)'!F44</f>
        <v>2</v>
      </c>
      <c r="F13" s="60">
        <v>6</v>
      </c>
      <c r="G13" s="60">
        <v>5.5</v>
      </c>
      <c r="H13" s="60">
        <v>5</v>
      </c>
      <c r="I13" s="60">
        <v>6</v>
      </c>
      <c r="J13" s="60">
        <v>7</v>
      </c>
      <c r="K13" s="60">
        <v>7</v>
      </c>
      <c r="L13" s="60">
        <v>7.5</v>
      </c>
      <c r="M13" s="60">
        <v>7</v>
      </c>
      <c r="N13" s="60">
        <v>7</v>
      </c>
      <c r="O13" s="61">
        <f t="shared" si="2"/>
        <v>32.5</v>
      </c>
      <c r="P13" s="62">
        <f t="shared" si="3"/>
        <v>39</v>
      </c>
      <c r="Q13" s="56">
        <f t="shared" ca="1" si="1"/>
        <v>264.24</v>
      </c>
      <c r="R13" s="57"/>
    </row>
    <row r="14" spans="1:24" ht="12.75" outlineLevel="1">
      <c r="B14" s="55">
        <f t="shared" si="0"/>
        <v>5</v>
      </c>
      <c r="C14" s="58"/>
      <c r="D14" s="47" t="str">
        <f>'[1]СТАРТ+ (2)'!G44</f>
        <v>203С</v>
      </c>
      <c r="E14" s="59">
        <f ca="1">'[1]СТАРТ+ (2)'!H44</f>
        <v>2</v>
      </c>
      <c r="F14" s="60">
        <v>4.5</v>
      </c>
      <c r="G14" s="60">
        <v>5</v>
      </c>
      <c r="H14" s="60">
        <v>6</v>
      </c>
      <c r="I14" s="60">
        <v>7</v>
      </c>
      <c r="J14" s="60">
        <v>7</v>
      </c>
      <c r="K14" s="60">
        <v>7</v>
      </c>
      <c r="L14" s="60">
        <v>6.5</v>
      </c>
      <c r="M14" s="60">
        <v>7</v>
      </c>
      <c r="N14" s="60">
        <v>7.5</v>
      </c>
      <c r="O14" s="61">
        <f t="shared" si="2"/>
        <v>32</v>
      </c>
      <c r="P14" s="62">
        <f t="shared" ca="1" si="3"/>
        <v>38.400000000000006</v>
      </c>
      <c r="Q14" s="56">
        <f t="shared" ca="1" si="1"/>
        <v>264.24</v>
      </c>
      <c r="R14" s="57"/>
    </row>
    <row r="15" spans="1:24" ht="12.75" outlineLevel="1">
      <c r="B15" s="55">
        <f t="shared" si="0"/>
        <v>5</v>
      </c>
      <c r="C15" s="58"/>
      <c r="D15" s="47" t="str">
        <f>'[1]СТАРТ+ (2)'!I44</f>
        <v>105С</v>
      </c>
      <c r="E15" s="59">
        <f ca="1">'[1]СТАРТ+ (2)'!J44</f>
        <v>2.4</v>
      </c>
      <c r="F15" s="60">
        <v>6.5</v>
      </c>
      <c r="G15" s="60">
        <v>6</v>
      </c>
      <c r="H15" s="60">
        <v>6</v>
      </c>
      <c r="I15" s="60">
        <v>5.5</v>
      </c>
      <c r="J15" s="60">
        <v>7.5</v>
      </c>
      <c r="K15" s="60">
        <v>8</v>
      </c>
      <c r="L15" s="60">
        <v>7.5</v>
      </c>
      <c r="M15" s="60">
        <v>7.5</v>
      </c>
      <c r="N15" s="60">
        <v>7.5</v>
      </c>
      <c r="O15" s="61">
        <f t="shared" si="2"/>
        <v>34.5</v>
      </c>
      <c r="P15" s="62">
        <f t="shared" ca="1" si="3"/>
        <v>49.680000000000007</v>
      </c>
      <c r="Q15" s="56">
        <f t="shared" ca="1" si="1"/>
        <v>264.24</v>
      </c>
      <c r="R15" s="57"/>
    </row>
    <row r="16" spans="1:24" ht="12.75" outlineLevel="1">
      <c r="B16" s="55">
        <f t="shared" si="0"/>
        <v>5</v>
      </c>
      <c r="C16" s="58"/>
      <c r="D16" s="47" t="str">
        <f>'[1]СТАРТ+ (2)'!K44</f>
        <v>403В</v>
      </c>
      <c r="E16" s="59">
        <f ca="1">'[1]СТАРТ+ (2)'!L44</f>
        <v>2.4</v>
      </c>
      <c r="F16" s="60">
        <v>6.5</v>
      </c>
      <c r="G16" s="60">
        <v>6</v>
      </c>
      <c r="H16" s="60">
        <v>4</v>
      </c>
      <c r="I16" s="60">
        <v>4.5</v>
      </c>
      <c r="J16" s="60">
        <v>6.5</v>
      </c>
      <c r="K16" s="60">
        <v>7</v>
      </c>
      <c r="L16" s="60">
        <v>7</v>
      </c>
      <c r="M16" s="60">
        <v>7.5</v>
      </c>
      <c r="N16" s="60">
        <v>7</v>
      </c>
      <c r="O16" s="61">
        <f t="shared" si="2"/>
        <v>31.5</v>
      </c>
      <c r="P16" s="62">
        <f t="shared" ca="1" si="3"/>
        <v>45.359999999999992</v>
      </c>
      <c r="Q16" s="56">
        <f t="shared" ca="1" si="1"/>
        <v>264.24</v>
      </c>
      <c r="R16" s="57"/>
    </row>
    <row r="17" spans="1:29" ht="12.75" outlineLevel="1">
      <c r="B17" s="55">
        <f t="shared" si="0"/>
        <v>5</v>
      </c>
      <c r="C17" s="64"/>
      <c r="D17" s="47" t="str">
        <f>'[1]СТАРТ+ (2)'!M44</f>
        <v>5132Д</v>
      </c>
      <c r="E17" s="59">
        <f ca="1">'[1]СТАРТ+ (2)'!N44</f>
        <v>2.2000000000000002</v>
      </c>
      <c r="F17" s="60">
        <v>6.5</v>
      </c>
      <c r="G17" s="60">
        <v>6</v>
      </c>
      <c r="H17" s="60">
        <v>6.5</v>
      </c>
      <c r="I17" s="60">
        <v>6</v>
      </c>
      <c r="J17" s="60">
        <v>7.5</v>
      </c>
      <c r="K17" s="60">
        <v>7</v>
      </c>
      <c r="L17" s="60">
        <v>8</v>
      </c>
      <c r="M17" s="60">
        <v>7.5</v>
      </c>
      <c r="N17" s="60">
        <v>7.5</v>
      </c>
      <c r="O17" s="61">
        <f t="shared" si="2"/>
        <v>35</v>
      </c>
      <c r="P17" s="62">
        <f t="shared" ca="1" si="3"/>
        <v>46.2</v>
      </c>
      <c r="Q17" s="56">
        <f t="shared" ca="1" si="1"/>
        <v>264.24</v>
      </c>
      <c r="R17" s="57"/>
      <c r="Y17" s="65"/>
      <c r="Z17" s="65"/>
      <c r="AA17" s="65"/>
      <c r="AB17" s="65"/>
      <c r="AC17" s="65"/>
    </row>
    <row r="18" spans="1:29" ht="12.75" outlineLevel="1">
      <c r="B18" s="55">
        <f t="shared" si="0"/>
        <v>5</v>
      </c>
      <c r="D18" s="66" t="s">
        <v>17</v>
      </c>
      <c r="E18" s="67">
        <f ca="1">SUM(E12:E17)</f>
        <v>13</v>
      </c>
      <c r="F18" s="68"/>
      <c r="G18" s="68"/>
      <c r="H18" s="68"/>
      <c r="I18" s="68"/>
      <c r="J18" s="68"/>
      <c r="K18" s="68"/>
      <c r="L18" s="69"/>
      <c r="M18" s="68"/>
      <c r="N18" s="68"/>
      <c r="O18" s="61"/>
      <c r="P18" s="70">
        <f ca="1">SUM(P12:P17)</f>
        <v>264.24</v>
      </c>
      <c r="Q18" s="56">
        <f t="shared" ca="1" si="1"/>
        <v>264.24</v>
      </c>
      <c r="R18" s="57"/>
      <c r="Y18" s="65"/>
      <c r="Z18" s="65"/>
      <c r="AA18" s="65"/>
      <c r="AB18" s="65"/>
      <c r="AC18" s="65"/>
    </row>
    <row r="19" spans="1:29" ht="15">
      <c r="A19" s="47">
        <v>1</v>
      </c>
      <c r="B19" s="48">
        <f>'[1]СТАРТ+ (2)'!B24</f>
        <v>3</v>
      </c>
      <c r="C19" s="49" t="str">
        <f>'[1]СТАРТ+ (2)'!C24</f>
        <v>Калашников Илья,2005,1,Москва МГФСО</v>
      </c>
      <c r="D19" s="47"/>
      <c r="E19" s="47"/>
      <c r="F19" s="49"/>
      <c r="G19" s="49"/>
      <c r="H19" s="49"/>
      <c r="I19" s="49"/>
      <c r="J19" s="49"/>
      <c r="K19" s="49"/>
      <c r="L19" s="50"/>
      <c r="M19" s="49"/>
      <c r="N19" s="49"/>
      <c r="O19" s="49"/>
      <c r="P19" s="47"/>
      <c r="Q19" s="51">
        <f ca="1">SUM(P27)</f>
        <v>256.59000000000003</v>
      </c>
      <c r="R19" s="52" t="s">
        <v>16</v>
      </c>
      <c r="S19" s="53" t="str">
        <f>'[1]СТАРТ+ (2)'!L24</f>
        <v>Байбаков Д.А.</v>
      </c>
      <c r="T19" s="54"/>
      <c r="U19" s="54"/>
      <c r="V19" s="54"/>
      <c r="W19" s="54"/>
      <c r="X19" s="54"/>
    </row>
    <row r="20" spans="1:29" ht="12.75">
      <c r="A20" s="47"/>
      <c r="B20" s="55">
        <f t="shared" ref="B20:B27" si="4">B19</f>
        <v>3</v>
      </c>
      <c r="C20" s="49" t="str">
        <f>'[1]СТАРТ+ (2)'!C25</f>
        <v>Зыбин Егор,2004,1,Москва МГФСО</v>
      </c>
      <c r="D20" s="47"/>
      <c r="E20" s="47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7"/>
      <c r="Q20" s="56">
        <f t="shared" ref="Q20:Q27" ca="1" si="5">Q19</f>
        <v>256.59000000000003</v>
      </c>
      <c r="R20" s="57"/>
      <c r="S20" s="53" t="str">
        <f>'[1]СТАРТ+ (2)'!L25</f>
        <v>Волконский Р.Г.</v>
      </c>
      <c r="T20" s="54"/>
      <c r="U20" s="54"/>
      <c r="V20" s="54"/>
      <c r="W20" s="54"/>
      <c r="X20" s="54"/>
    </row>
    <row r="21" spans="1:29" ht="12.75" outlineLevel="1">
      <c r="B21" s="55">
        <f t="shared" si="4"/>
        <v>3</v>
      </c>
      <c r="C21" s="58"/>
      <c r="D21" s="47" t="str">
        <f>'[1]СТАРТ+ (2)'!C26</f>
        <v>401В</v>
      </c>
      <c r="E21" s="59">
        <f>'[1]СТАРТ+ (2)'!D26</f>
        <v>2</v>
      </c>
      <c r="F21" s="60">
        <v>7</v>
      </c>
      <c r="G21" s="60">
        <v>7</v>
      </c>
      <c r="H21" s="60">
        <v>7.5</v>
      </c>
      <c r="I21" s="60">
        <v>6.5</v>
      </c>
      <c r="J21" s="60">
        <v>7.5</v>
      </c>
      <c r="K21" s="60">
        <v>8</v>
      </c>
      <c r="L21" s="60">
        <v>7.5</v>
      </c>
      <c r="M21" s="60">
        <v>8</v>
      </c>
      <c r="N21" s="60">
        <v>7.5</v>
      </c>
      <c r="O21" s="61">
        <f t="shared" ref="O21:O26" si="6">(SUM(F21:I21) -MAX(F21:I21)-MIN(F21:I21)+(SUM(J21:N21) -MAX(J21:N21)-MIN(J21:N21)))</f>
        <v>37</v>
      </c>
      <c r="P21" s="62">
        <f t="shared" ref="P21:P26" si="7">PRODUCT(O21/5*3*E21)</f>
        <v>44.400000000000006</v>
      </c>
      <c r="Q21" s="56">
        <f t="shared" ca="1" si="5"/>
        <v>256.59000000000003</v>
      </c>
      <c r="R21" s="57"/>
    </row>
    <row r="22" spans="1:29" ht="12.75" outlineLevel="1">
      <c r="B22" s="55">
        <f t="shared" si="4"/>
        <v>3</v>
      </c>
      <c r="C22" s="58"/>
      <c r="D22" s="47" t="str">
        <f>'[1]СТАРТ+ (2)'!E26</f>
        <v>301В</v>
      </c>
      <c r="E22" s="59">
        <f>'[1]СТАРТ+ (2)'!F26</f>
        <v>2</v>
      </c>
      <c r="F22" s="60">
        <v>5.5</v>
      </c>
      <c r="G22" s="60">
        <v>5.5</v>
      </c>
      <c r="H22" s="60">
        <v>5</v>
      </c>
      <c r="I22" s="60">
        <v>5.5</v>
      </c>
      <c r="J22" s="60">
        <v>7</v>
      </c>
      <c r="K22" s="60">
        <v>6.5</v>
      </c>
      <c r="L22" s="60">
        <v>7</v>
      </c>
      <c r="M22" s="60">
        <v>7</v>
      </c>
      <c r="N22" s="60">
        <v>7</v>
      </c>
      <c r="O22" s="61">
        <f t="shared" si="6"/>
        <v>32</v>
      </c>
      <c r="P22" s="62">
        <f t="shared" si="7"/>
        <v>38.400000000000006</v>
      </c>
      <c r="Q22" s="56">
        <f t="shared" ca="1" si="5"/>
        <v>256.59000000000003</v>
      </c>
      <c r="R22" s="57"/>
    </row>
    <row r="23" spans="1:29" ht="12.75" outlineLevel="1">
      <c r="B23" s="55">
        <f t="shared" si="4"/>
        <v>3</v>
      </c>
      <c r="C23" s="58"/>
      <c r="D23" s="47" t="str">
        <f>'[1]СТАРТ+ (2)'!G26</f>
        <v>403В</v>
      </c>
      <c r="E23" s="59">
        <f ca="1">'[1]СТАРТ+ (2)'!H26</f>
        <v>2.4</v>
      </c>
      <c r="F23" s="60">
        <v>5.5</v>
      </c>
      <c r="G23" s="60">
        <v>6</v>
      </c>
      <c r="H23" s="60">
        <v>6</v>
      </c>
      <c r="I23" s="60">
        <v>6.5</v>
      </c>
      <c r="J23" s="60">
        <v>7</v>
      </c>
      <c r="K23" s="60">
        <v>6.5</v>
      </c>
      <c r="L23" s="60">
        <v>7.5</v>
      </c>
      <c r="M23" s="60">
        <v>7.5</v>
      </c>
      <c r="N23" s="60">
        <v>7</v>
      </c>
      <c r="O23" s="61">
        <f t="shared" si="6"/>
        <v>33.5</v>
      </c>
      <c r="P23" s="62">
        <f t="shared" ca="1" si="7"/>
        <v>48.24</v>
      </c>
      <c r="Q23" s="56">
        <f t="shared" ca="1" si="5"/>
        <v>256.59000000000003</v>
      </c>
      <c r="R23" s="57"/>
    </row>
    <row r="24" spans="1:29" ht="12.75" outlineLevel="1">
      <c r="B24" s="55">
        <f t="shared" si="4"/>
        <v>3</v>
      </c>
      <c r="C24" s="58"/>
      <c r="D24" s="47" t="str">
        <f>'[1]СТАРТ+ (2)'!I26</f>
        <v>105С</v>
      </c>
      <c r="E24" s="59">
        <f ca="1">'[1]СТАРТ+ (2)'!J26</f>
        <v>2.4</v>
      </c>
      <c r="F24" s="60">
        <v>4.5</v>
      </c>
      <c r="G24" s="60">
        <v>4.5</v>
      </c>
      <c r="H24" s="60">
        <v>5</v>
      </c>
      <c r="I24" s="60">
        <v>5</v>
      </c>
      <c r="J24" s="60">
        <v>6.5</v>
      </c>
      <c r="K24" s="60">
        <v>6.5</v>
      </c>
      <c r="L24" s="60">
        <v>6.5</v>
      </c>
      <c r="M24" s="60">
        <v>6.5</v>
      </c>
      <c r="N24" s="60">
        <v>6.5</v>
      </c>
      <c r="O24" s="61">
        <f t="shared" si="6"/>
        <v>29</v>
      </c>
      <c r="P24" s="62">
        <f t="shared" ca="1" si="7"/>
        <v>41.76</v>
      </c>
      <c r="Q24" s="56">
        <f t="shared" ca="1" si="5"/>
        <v>256.59000000000003</v>
      </c>
      <c r="R24" s="57"/>
    </row>
    <row r="25" spans="1:29" ht="12.75" outlineLevel="1">
      <c r="B25" s="55">
        <f t="shared" si="4"/>
        <v>3</v>
      </c>
      <c r="C25" s="58"/>
      <c r="D25" s="47" t="str">
        <f>'[1]СТАРТ+ (2)'!K26</f>
        <v>203В</v>
      </c>
      <c r="E25" s="59">
        <f ca="1">'[1]СТАРТ+ (2)'!L26</f>
        <v>2.2999999999999998</v>
      </c>
      <c r="F25" s="60">
        <v>6.5</v>
      </c>
      <c r="G25" s="60">
        <v>6.5</v>
      </c>
      <c r="H25" s="60">
        <v>4.5</v>
      </c>
      <c r="I25" s="60">
        <v>5.5</v>
      </c>
      <c r="J25" s="60">
        <v>6.5</v>
      </c>
      <c r="K25" s="60">
        <v>6.5</v>
      </c>
      <c r="L25" s="60">
        <v>7</v>
      </c>
      <c r="M25" s="60">
        <v>7</v>
      </c>
      <c r="N25" s="60">
        <v>7</v>
      </c>
      <c r="O25" s="61">
        <f t="shared" si="6"/>
        <v>32.5</v>
      </c>
      <c r="P25" s="62">
        <f t="shared" ca="1" si="7"/>
        <v>44.849999999999994</v>
      </c>
      <c r="Q25" s="56">
        <f t="shared" ca="1" si="5"/>
        <v>256.59000000000003</v>
      </c>
      <c r="R25" s="57"/>
    </row>
    <row r="26" spans="1:29" ht="12.75" outlineLevel="1">
      <c r="B26" s="55">
        <f t="shared" si="4"/>
        <v>3</v>
      </c>
      <c r="C26" s="64"/>
      <c r="D26" s="47" t="str">
        <f>'[1]СТАРТ+ (2)'!M26</f>
        <v>5132Д</v>
      </c>
      <c r="E26" s="59">
        <f ca="1">'[1]СТАРТ+ (2)'!N26</f>
        <v>2.2000000000000002</v>
      </c>
      <c r="F26" s="60">
        <v>4</v>
      </c>
      <c r="G26" s="60">
        <v>4.5</v>
      </c>
      <c r="H26" s="60">
        <v>4.5</v>
      </c>
      <c r="I26" s="60">
        <v>4.5</v>
      </c>
      <c r="J26" s="60">
        <v>6</v>
      </c>
      <c r="K26" s="60">
        <v>6.5</v>
      </c>
      <c r="L26" s="60">
        <v>7.5</v>
      </c>
      <c r="M26" s="60">
        <v>7</v>
      </c>
      <c r="N26" s="60">
        <v>7</v>
      </c>
      <c r="O26" s="61">
        <f t="shared" si="6"/>
        <v>29.5</v>
      </c>
      <c r="P26" s="62">
        <f t="shared" ca="1" si="7"/>
        <v>38.940000000000012</v>
      </c>
      <c r="Q26" s="56">
        <f t="shared" ca="1" si="5"/>
        <v>256.59000000000003</v>
      </c>
      <c r="R26" s="57"/>
      <c r="Y26" s="65"/>
      <c r="Z26" s="65"/>
      <c r="AA26" s="65"/>
      <c r="AB26" s="65"/>
      <c r="AC26" s="65"/>
    </row>
    <row r="27" spans="1:29" ht="12.75" outlineLevel="1">
      <c r="B27" s="55">
        <f t="shared" si="4"/>
        <v>3</v>
      </c>
      <c r="D27" s="66" t="s">
        <v>17</v>
      </c>
      <c r="E27" s="67">
        <f ca="1">SUM(E21:E26)</f>
        <v>13.3</v>
      </c>
      <c r="F27" s="68"/>
      <c r="G27" s="68"/>
      <c r="H27" s="68"/>
      <c r="I27" s="68"/>
      <c r="J27" s="68"/>
      <c r="K27" s="68"/>
      <c r="L27" s="69"/>
      <c r="M27" s="68"/>
      <c r="N27" s="68"/>
      <c r="O27" s="61"/>
      <c r="P27" s="70">
        <f ca="1">SUM(P21:P26)</f>
        <v>256.59000000000003</v>
      </c>
      <c r="Q27" s="56">
        <f t="shared" ca="1" si="5"/>
        <v>256.59000000000003</v>
      </c>
      <c r="R27" s="57"/>
      <c r="Y27" s="65"/>
      <c r="Z27" s="65"/>
      <c r="AA27" s="65"/>
      <c r="AB27" s="65"/>
      <c r="AC27" s="65"/>
    </row>
    <row r="28" spans="1:29" ht="15">
      <c r="A28" s="47">
        <v>2</v>
      </c>
      <c r="B28" s="48">
        <f>'[1]СТАРТ+ (2)'!B51</f>
        <v>6</v>
      </c>
      <c r="C28" s="49" t="str">
        <f>'[1]СТАРТ+ (2)'!C51</f>
        <v>Степаненко Александр,2003,КМС,Ставрополь ДЮСШОР№2</v>
      </c>
      <c r="D28" s="47"/>
      <c r="E28" s="47"/>
      <c r="F28" s="49"/>
      <c r="G28" s="49"/>
      <c r="H28" s="49"/>
      <c r="I28" s="49"/>
      <c r="J28" s="49"/>
      <c r="K28" s="49"/>
      <c r="L28" s="50"/>
      <c r="M28" s="49"/>
      <c r="N28" s="49"/>
      <c r="O28" s="49"/>
      <c r="P28" s="47"/>
      <c r="Q28" s="51">
        <f ca="1">SUM(P36)</f>
        <v>252.30000000000004</v>
      </c>
      <c r="R28" s="52" t="s">
        <v>16</v>
      </c>
      <c r="S28" s="53" t="str">
        <f>'[1]СТАРТ+ (2)'!L51</f>
        <v>Исаев Ю.С.</v>
      </c>
      <c r="T28" s="54"/>
      <c r="U28" s="54"/>
      <c r="V28" s="54"/>
      <c r="W28" s="54"/>
      <c r="X28" s="54"/>
    </row>
    <row r="29" spans="1:29" ht="12.75">
      <c r="A29" s="47"/>
      <c r="B29" s="55">
        <f t="shared" ref="B29:B36" si="8">B28</f>
        <v>6</v>
      </c>
      <c r="C29" s="49" t="str">
        <f>'[1]СТАРТ+ (2)'!C52</f>
        <v>Зурошвили Геогрий,2003,КМС,Ставрополь ДЮСШОР№2</v>
      </c>
      <c r="D29" s="47"/>
      <c r="E29" s="47"/>
      <c r="F29" s="49"/>
      <c r="G29" s="49"/>
      <c r="H29" s="49"/>
      <c r="I29" s="49"/>
      <c r="J29" s="49"/>
      <c r="K29" s="49"/>
      <c r="L29" s="50"/>
      <c r="M29" s="49"/>
      <c r="N29" s="49"/>
      <c r="O29" s="49"/>
      <c r="P29" s="47"/>
      <c r="Q29" s="56">
        <f t="shared" ref="Q29:Q36" ca="1" si="9">Q28</f>
        <v>252.30000000000004</v>
      </c>
      <c r="R29" s="57"/>
      <c r="S29" s="53" t="str">
        <f>'[1]СТАРТ+ (2)'!L52</f>
        <v>Исаев Ю.С.</v>
      </c>
      <c r="T29" s="54"/>
      <c r="U29" s="54"/>
      <c r="V29" s="54"/>
      <c r="W29" s="54"/>
      <c r="X29" s="54"/>
    </row>
    <row r="30" spans="1:29" ht="12.75" outlineLevel="1">
      <c r="B30" s="55">
        <f t="shared" si="8"/>
        <v>6</v>
      </c>
      <c r="C30" s="58"/>
      <c r="D30" s="47" t="str">
        <f>'[1]СТАРТ+ (2)'!C53</f>
        <v>401В</v>
      </c>
      <c r="E30" s="59">
        <f>'[1]СТАРТ+ (2)'!D53</f>
        <v>2</v>
      </c>
      <c r="F30" s="60">
        <v>7.5</v>
      </c>
      <c r="G30" s="60">
        <v>8</v>
      </c>
      <c r="H30" s="60">
        <v>7</v>
      </c>
      <c r="I30" s="60">
        <v>7</v>
      </c>
      <c r="J30" s="60">
        <v>7.5</v>
      </c>
      <c r="K30" s="60">
        <v>7.5</v>
      </c>
      <c r="L30" s="60">
        <v>8</v>
      </c>
      <c r="M30" s="60">
        <v>8</v>
      </c>
      <c r="N30" s="60">
        <v>7</v>
      </c>
      <c r="O30" s="61">
        <f t="shared" ref="O30:O35" si="10">(SUM(F30:I30) -MAX(F30:I30)-MIN(F30:I30)+(SUM(J30:N30) -MAX(J30:N30)-MIN(J30:N30)))</f>
        <v>37.5</v>
      </c>
      <c r="P30" s="62">
        <f t="shared" ref="P30:P35" si="11">PRODUCT(O30/5*3*E30)</f>
        <v>45</v>
      </c>
      <c r="Q30" s="56">
        <f t="shared" ca="1" si="9"/>
        <v>252.30000000000004</v>
      </c>
      <c r="R30" s="57"/>
    </row>
    <row r="31" spans="1:29" ht="12.75" outlineLevel="1">
      <c r="B31" s="55">
        <f t="shared" si="8"/>
        <v>6</v>
      </c>
      <c r="C31" s="58"/>
      <c r="D31" s="47" t="str">
        <f>'[1]СТАРТ+ (2)'!E53</f>
        <v>103В</v>
      </c>
      <c r="E31" s="59">
        <f>'[1]СТАРТ+ (2)'!F53</f>
        <v>2</v>
      </c>
      <c r="F31" s="60">
        <v>6.5</v>
      </c>
      <c r="G31" s="60">
        <v>5</v>
      </c>
      <c r="H31" s="60">
        <v>5.5</v>
      </c>
      <c r="I31" s="60">
        <v>5</v>
      </c>
      <c r="J31" s="60">
        <v>7.5</v>
      </c>
      <c r="K31" s="60">
        <v>7.5</v>
      </c>
      <c r="L31" s="60">
        <v>7</v>
      </c>
      <c r="M31" s="60">
        <v>7</v>
      </c>
      <c r="N31" s="60">
        <v>7.5</v>
      </c>
      <c r="O31" s="61">
        <f t="shared" si="10"/>
        <v>32.5</v>
      </c>
      <c r="P31" s="62">
        <f t="shared" si="11"/>
        <v>39</v>
      </c>
      <c r="Q31" s="56">
        <f t="shared" ca="1" si="9"/>
        <v>252.30000000000004</v>
      </c>
      <c r="R31" s="57"/>
    </row>
    <row r="32" spans="1:29" ht="12.75" outlineLevel="1">
      <c r="B32" s="55">
        <f t="shared" si="8"/>
        <v>6</v>
      </c>
      <c r="C32" s="58"/>
      <c r="D32" s="47" t="str">
        <f>'[1]СТАРТ+ (2)'!G53</f>
        <v>5231Д</v>
      </c>
      <c r="E32" s="59">
        <f ca="1">'[1]СТАРТ+ (2)'!H53</f>
        <v>2.1</v>
      </c>
      <c r="F32" s="60">
        <v>6</v>
      </c>
      <c r="G32" s="60">
        <v>6.5</v>
      </c>
      <c r="H32" s="60">
        <v>4</v>
      </c>
      <c r="I32" s="60">
        <v>4</v>
      </c>
      <c r="J32" s="60">
        <v>7</v>
      </c>
      <c r="K32" s="60">
        <v>7</v>
      </c>
      <c r="L32" s="60">
        <v>7</v>
      </c>
      <c r="M32" s="60">
        <v>7</v>
      </c>
      <c r="N32" s="60">
        <v>7</v>
      </c>
      <c r="O32" s="61">
        <f t="shared" si="10"/>
        <v>31</v>
      </c>
      <c r="P32" s="62">
        <f t="shared" ca="1" si="11"/>
        <v>39.06</v>
      </c>
      <c r="Q32" s="56">
        <f t="shared" ca="1" si="9"/>
        <v>252.30000000000004</v>
      </c>
      <c r="R32" s="57"/>
    </row>
    <row r="33" spans="1:29" ht="12.75" outlineLevel="1">
      <c r="B33" s="55">
        <f t="shared" si="8"/>
        <v>6</v>
      </c>
      <c r="C33" s="58"/>
      <c r="D33" s="47" t="str">
        <f>'[1]СТАРТ+ (2)'!I53</f>
        <v>203С</v>
      </c>
      <c r="E33" s="59">
        <f ca="1">'[1]СТАРТ+ (2)'!J53</f>
        <v>2</v>
      </c>
      <c r="F33" s="60">
        <v>6.5</v>
      </c>
      <c r="G33" s="60">
        <v>6.5</v>
      </c>
      <c r="H33" s="60">
        <v>5.5</v>
      </c>
      <c r="I33" s="60">
        <v>5.5</v>
      </c>
      <c r="J33" s="60">
        <v>8</v>
      </c>
      <c r="K33" s="60">
        <v>7.5</v>
      </c>
      <c r="L33" s="60">
        <v>7.5</v>
      </c>
      <c r="M33" s="60">
        <v>7.5</v>
      </c>
      <c r="N33" s="60">
        <v>7.5</v>
      </c>
      <c r="O33" s="61">
        <f t="shared" si="10"/>
        <v>34.5</v>
      </c>
      <c r="P33" s="62">
        <f t="shared" ca="1" si="11"/>
        <v>41.400000000000006</v>
      </c>
      <c r="Q33" s="56">
        <f t="shared" ca="1" si="9"/>
        <v>252.30000000000004</v>
      </c>
      <c r="R33" s="57"/>
    </row>
    <row r="34" spans="1:29" ht="12.75" outlineLevel="1">
      <c r="B34" s="55">
        <f t="shared" si="8"/>
        <v>6</v>
      </c>
      <c r="C34" s="58"/>
      <c r="D34" s="47" t="str">
        <f>'[1]СТАРТ+ (2)'!K53</f>
        <v>303С</v>
      </c>
      <c r="E34" s="59">
        <f ca="1">'[1]СТАРТ+ (2)'!L53</f>
        <v>2.1</v>
      </c>
      <c r="F34" s="60">
        <v>6</v>
      </c>
      <c r="G34" s="60">
        <v>6</v>
      </c>
      <c r="H34" s="60">
        <v>6</v>
      </c>
      <c r="I34" s="60">
        <v>6</v>
      </c>
      <c r="J34" s="60">
        <v>6.5</v>
      </c>
      <c r="K34" s="60">
        <v>6.5</v>
      </c>
      <c r="L34" s="60">
        <v>6.5</v>
      </c>
      <c r="M34" s="60">
        <v>7</v>
      </c>
      <c r="N34" s="60">
        <v>7.5</v>
      </c>
      <c r="O34" s="61">
        <f t="shared" si="10"/>
        <v>32</v>
      </c>
      <c r="P34" s="62">
        <f t="shared" ca="1" si="11"/>
        <v>40.320000000000007</v>
      </c>
      <c r="Q34" s="56">
        <f t="shared" ca="1" si="9"/>
        <v>252.30000000000004</v>
      </c>
      <c r="R34" s="57"/>
    </row>
    <row r="35" spans="1:29" ht="12.75" outlineLevel="1">
      <c r="B35" s="55">
        <f t="shared" si="8"/>
        <v>6</v>
      </c>
      <c r="C35" s="64"/>
      <c r="D35" s="47" t="str">
        <f>'[1]СТАРТ+ (2)'!M53</f>
        <v>403С</v>
      </c>
      <c r="E35" s="59">
        <f ca="1">'[1]СТАРТ+ (2)'!N53</f>
        <v>2.2000000000000002</v>
      </c>
      <c r="F35" s="60">
        <v>7.5</v>
      </c>
      <c r="G35" s="60">
        <v>7.5</v>
      </c>
      <c r="H35" s="60">
        <v>7</v>
      </c>
      <c r="I35" s="60">
        <v>7.5</v>
      </c>
      <c r="J35" s="60">
        <v>7</v>
      </c>
      <c r="K35" s="60">
        <v>7</v>
      </c>
      <c r="L35" s="60">
        <v>7.5</v>
      </c>
      <c r="M35" s="60">
        <v>7</v>
      </c>
      <c r="N35" s="60">
        <v>7</v>
      </c>
      <c r="O35" s="61">
        <f t="shared" si="10"/>
        <v>36</v>
      </c>
      <c r="P35" s="62">
        <f t="shared" ca="1" si="11"/>
        <v>47.52000000000001</v>
      </c>
      <c r="Q35" s="56">
        <f t="shared" ca="1" si="9"/>
        <v>252.30000000000004</v>
      </c>
      <c r="R35" s="57"/>
      <c r="Y35" s="65"/>
      <c r="Z35" s="65"/>
      <c r="AA35" s="65"/>
      <c r="AB35" s="65"/>
      <c r="AC35" s="65"/>
    </row>
    <row r="36" spans="1:29" ht="12.75" outlineLevel="1">
      <c r="B36" s="55">
        <f t="shared" si="8"/>
        <v>6</v>
      </c>
      <c r="D36" s="66" t="s">
        <v>17</v>
      </c>
      <c r="E36" s="67">
        <f ca="1">SUM(E30:E35)</f>
        <v>12.399999999999999</v>
      </c>
      <c r="F36" s="68"/>
      <c r="G36" s="68"/>
      <c r="H36" s="68"/>
      <c r="I36" s="68"/>
      <c r="J36" s="68"/>
      <c r="K36" s="68"/>
      <c r="L36" s="69"/>
      <c r="M36" s="68"/>
      <c r="N36" s="68"/>
      <c r="O36" s="61"/>
      <c r="P36" s="70">
        <f ca="1">SUM(P30:P35)</f>
        <v>252.30000000000004</v>
      </c>
      <c r="Q36" s="56">
        <f t="shared" ca="1" si="9"/>
        <v>252.30000000000004</v>
      </c>
      <c r="R36" s="57"/>
      <c r="Y36" s="65"/>
      <c r="Z36" s="65"/>
      <c r="AA36" s="65"/>
      <c r="AB36" s="65"/>
      <c r="AC36" s="65"/>
    </row>
    <row r="37" spans="1:29" ht="15">
      <c r="A37" s="47">
        <v>3</v>
      </c>
      <c r="B37" s="48">
        <f>'[1]СТАРТ+ (2)'!B6</f>
        <v>1</v>
      </c>
      <c r="C37" s="49" t="str">
        <f>'[1]СТАРТ+ (2)'!C6</f>
        <v>Плотников Алексей,2006,2,Москва МГФСО</v>
      </c>
      <c r="D37" s="47"/>
      <c r="E37" s="47"/>
      <c r="F37" s="49"/>
      <c r="G37" s="49"/>
      <c r="H37" s="49"/>
      <c r="I37" s="49"/>
      <c r="J37" s="49"/>
      <c r="K37" s="49"/>
      <c r="L37" s="50"/>
      <c r="M37" s="49"/>
      <c r="N37" s="49"/>
      <c r="O37" s="49"/>
      <c r="P37" s="47"/>
      <c r="Q37" s="51">
        <f ca="1">SUM(P45)</f>
        <v>250.98000000000002</v>
      </c>
      <c r="R37" s="52" t="s">
        <v>16</v>
      </c>
      <c r="S37" s="53" t="str">
        <f>'[1]СТАРТ+ (2)'!L6</f>
        <v>Волконский Р.Г.</v>
      </c>
      <c r="T37" s="54"/>
      <c r="U37" s="54"/>
      <c r="V37" s="54"/>
      <c r="W37" s="54"/>
      <c r="X37" s="54"/>
    </row>
    <row r="38" spans="1:29" ht="12.75">
      <c r="A38" s="47"/>
      <c r="B38" s="55">
        <f t="shared" ref="B38:B45" si="12">B37</f>
        <v>1</v>
      </c>
      <c r="C38" s="49" t="str">
        <f>'[1]СТАРТ+ (2)'!C7</f>
        <v>Валиев Лев,2005,1,Москва МГФСО</v>
      </c>
      <c r="D38" s="47"/>
      <c r="E38" s="47"/>
      <c r="F38" s="49"/>
      <c r="G38" s="49"/>
      <c r="H38" s="49"/>
      <c r="I38" s="49"/>
      <c r="J38" s="49"/>
      <c r="K38" s="49"/>
      <c r="L38" s="50"/>
      <c r="M38" s="49"/>
      <c r="N38" s="49"/>
      <c r="O38" s="49"/>
      <c r="P38" s="47"/>
      <c r="Q38" s="56">
        <f t="shared" ref="Q38:Q45" ca="1" si="13">Q37</f>
        <v>250.98000000000002</v>
      </c>
      <c r="R38" s="57"/>
      <c r="S38" s="53" t="str">
        <f>'[1]СТАРТ+ (2)'!L7</f>
        <v>Мельников А.С.</v>
      </c>
      <c r="T38" s="54"/>
      <c r="U38" s="54"/>
      <c r="V38" s="54"/>
      <c r="W38" s="54"/>
      <c r="X38" s="54"/>
    </row>
    <row r="39" spans="1:29" ht="12.75" outlineLevel="1">
      <c r="B39" s="55">
        <f t="shared" si="12"/>
        <v>1</v>
      </c>
      <c r="C39" s="58"/>
      <c r="D39" s="47" t="str">
        <f>'[1]СТАРТ+ (2)'!C8</f>
        <v>401В</v>
      </c>
      <c r="E39" s="59">
        <f>'[1]СТАРТ+ (2)'!D8</f>
        <v>2</v>
      </c>
      <c r="F39" s="60">
        <v>7.5</v>
      </c>
      <c r="G39" s="60">
        <v>7.5</v>
      </c>
      <c r="H39" s="60">
        <v>7.5</v>
      </c>
      <c r="I39" s="60">
        <v>7.5</v>
      </c>
      <c r="J39" s="60">
        <v>8.5</v>
      </c>
      <c r="K39" s="60">
        <v>8</v>
      </c>
      <c r="L39" s="60">
        <v>8</v>
      </c>
      <c r="M39" s="60">
        <v>8</v>
      </c>
      <c r="N39" s="60">
        <v>8</v>
      </c>
      <c r="O39" s="61">
        <f t="shared" ref="O39:O44" si="14">(SUM(F39:I39) -MAX(F39:I39)-MIN(F39:I39)+(SUM(J39:N39) -MAX(J39:N39)-MIN(J39:N39)))</f>
        <v>39</v>
      </c>
      <c r="P39" s="62">
        <f t="shared" ref="P39:P44" si="15">PRODUCT(O39/5*3*E39)</f>
        <v>46.8</v>
      </c>
      <c r="Q39" s="56">
        <f t="shared" ca="1" si="13"/>
        <v>250.98000000000002</v>
      </c>
      <c r="R39" s="57"/>
    </row>
    <row r="40" spans="1:29" ht="12.75" outlineLevel="1">
      <c r="B40" s="55">
        <f t="shared" si="12"/>
        <v>1</v>
      </c>
      <c r="C40" s="58"/>
      <c r="D40" s="47" t="str">
        <f>'[1]СТАРТ+ (2)'!E8</f>
        <v>301В</v>
      </c>
      <c r="E40" s="59">
        <f>'[1]СТАРТ+ (2)'!F8</f>
        <v>2</v>
      </c>
      <c r="F40" s="60">
        <v>5</v>
      </c>
      <c r="G40" s="60">
        <v>4</v>
      </c>
      <c r="H40" s="60">
        <v>6.5</v>
      </c>
      <c r="I40" s="60">
        <v>6</v>
      </c>
      <c r="J40" s="60">
        <v>7</v>
      </c>
      <c r="K40" s="60">
        <v>7</v>
      </c>
      <c r="L40" s="60">
        <v>7</v>
      </c>
      <c r="M40" s="60">
        <v>7</v>
      </c>
      <c r="N40" s="60">
        <v>7</v>
      </c>
      <c r="O40" s="61">
        <f t="shared" si="14"/>
        <v>32</v>
      </c>
      <c r="P40" s="62">
        <f t="shared" si="15"/>
        <v>38.400000000000006</v>
      </c>
      <c r="Q40" s="56">
        <f t="shared" ca="1" si="13"/>
        <v>250.98000000000002</v>
      </c>
      <c r="R40" s="57"/>
    </row>
    <row r="41" spans="1:29" ht="12.75" outlineLevel="1">
      <c r="B41" s="55">
        <f t="shared" si="12"/>
        <v>1</v>
      </c>
      <c r="C41" s="58"/>
      <c r="D41" s="47" t="str">
        <f>'[1]СТАРТ+ (2)'!G8</f>
        <v>403С</v>
      </c>
      <c r="E41" s="59">
        <f ca="1">'[1]СТАРТ+ (2)'!H8</f>
        <v>2.2000000000000002</v>
      </c>
      <c r="F41" s="60">
        <v>6.5</v>
      </c>
      <c r="G41" s="60">
        <v>6</v>
      </c>
      <c r="H41" s="60">
        <v>6.5</v>
      </c>
      <c r="I41" s="60">
        <v>6.5</v>
      </c>
      <c r="J41" s="60">
        <v>6</v>
      </c>
      <c r="K41" s="60">
        <v>6</v>
      </c>
      <c r="L41" s="60">
        <v>6</v>
      </c>
      <c r="M41" s="60">
        <v>5.5</v>
      </c>
      <c r="N41" s="60">
        <v>6</v>
      </c>
      <c r="O41" s="61">
        <f t="shared" si="14"/>
        <v>31</v>
      </c>
      <c r="P41" s="62">
        <f t="shared" ca="1" si="15"/>
        <v>40.920000000000009</v>
      </c>
      <c r="Q41" s="56">
        <f t="shared" ca="1" si="13"/>
        <v>250.98000000000002</v>
      </c>
      <c r="R41" s="57"/>
    </row>
    <row r="42" spans="1:29" ht="12.75" outlineLevel="1">
      <c r="B42" s="55">
        <f t="shared" si="12"/>
        <v>1</v>
      </c>
      <c r="C42" s="58"/>
      <c r="D42" s="47" t="str">
        <f>'[1]СТАРТ+ (2)'!I8</f>
        <v>105С</v>
      </c>
      <c r="E42" s="59">
        <f ca="1">'[1]СТАРТ+ (2)'!J8</f>
        <v>2.4</v>
      </c>
      <c r="F42" s="60">
        <v>4.5</v>
      </c>
      <c r="G42" s="60">
        <v>5</v>
      </c>
      <c r="H42" s="60">
        <v>5</v>
      </c>
      <c r="I42" s="60">
        <v>4.5</v>
      </c>
      <c r="J42" s="60">
        <v>6.5</v>
      </c>
      <c r="K42" s="60">
        <v>7</v>
      </c>
      <c r="L42" s="60">
        <v>7</v>
      </c>
      <c r="M42" s="60">
        <v>6.5</v>
      </c>
      <c r="N42" s="60">
        <v>6</v>
      </c>
      <c r="O42" s="61">
        <f t="shared" si="14"/>
        <v>29.5</v>
      </c>
      <c r="P42" s="62">
        <f t="shared" ca="1" si="15"/>
        <v>42.480000000000004</v>
      </c>
      <c r="Q42" s="56">
        <f t="shared" ca="1" si="13"/>
        <v>250.98000000000002</v>
      </c>
      <c r="R42" s="57"/>
    </row>
    <row r="43" spans="1:29" ht="12.75" outlineLevel="1">
      <c r="B43" s="55">
        <f t="shared" si="12"/>
        <v>1</v>
      </c>
      <c r="C43" s="58"/>
      <c r="D43" s="47" t="str">
        <f>'[1]СТАРТ+ (2)'!K8</f>
        <v>203С</v>
      </c>
      <c r="E43" s="59">
        <f ca="1">'[1]СТАРТ+ (2)'!L8</f>
        <v>2</v>
      </c>
      <c r="F43" s="60">
        <v>6</v>
      </c>
      <c r="G43" s="60">
        <v>5</v>
      </c>
      <c r="H43" s="60">
        <v>6</v>
      </c>
      <c r="I43" s="60">
        <v>6</v>
      </c>
      <c r="J43" s="60">
        <v>7</v>
      </c>
      <c r="K43" s="60">
        <v>7.5</v>
      </c>
      <c r="L43" s="60">
        <v>7.5</v>
      </c>
      <c r="M43" s="60">
        <v>7</v>
      </c>
      <c r="N43" s="60">
        <v>8</v>
      </c>
      <c r="O43" s="61">
        <f t="shared" si="14"/>
        <v>34</v>
      </c>
      <c r="P43" s="62">
        <f t="shared" ca="1" si="15"/>
        <v>40.799999999999997</v>
      </c>
      <c r="Q43" s="56">
        <f t="shared" ca="1" si="13"/>
        <v>250.98000000000002</v>
      </c>
      <c r="R43" s="57"/>
    </row>
    <row r="44" spans="1:29" ht="12.75" outlineLevel="1">
      <c r="B44" s="55">
        <f t="shared" si="12"/>
        <v>1</v>
      </c>
      <c r="C44" s="64"/>
      <c r="D44" s="47" t="str">
        <f>'[1]СТАРТ+ (2)'!M8</f>
        <v>5132Д</v>
      </c>
      <c r="E44" s="59">
        <f ca="1">'[1]СТАРТ+ (2)'!N8</f>
        <v>2.2000000000000002</v>
      </c>
      <c r="F44" s="60">
        <v>5</v>
      </c>
      <c r="G44" s="60">
        <v>5.5</v>
      </c>
      <c r="H44" s="60">
        <v>5.5</v>
      </c>
      <c r="I44" s="60">
        <v>4</v>
      </c>
      <c r="J44" s="60">
        <v>7</v>
      </c>
      <c r="K44" s="60">
        <v>7</v>
      </c>
      <c r="L44" s="60">
        <v>7</v>
      </c>
      <c r="M44" s="60">
        <v>7</v>
      </c>
      <c r="N44" s="60">
        <v>7</v>
      </c>
      <c r="O44" s="61">
        <f t="shared" si="14"/>
        <v>31.5</v>
      </c>
      <c r="P44" s="62">
        <f t="shared" ca="1" si="15"/>
        <v>41.58</v>
      </c>
      <c r="Q44" s="56">
        <f t="shared" ca="1" si="13"/>
        <v>250.98000000000002</v>
      </c>
      <c r="R44" s="57"/>
      <c r="Y44" s="65"/>
      <c r="Z44" s="65"/>
      <c r="AA44" s="65"/>
      <c r="AB44" s="65"/>
      <c r="AC44" s="65"/>
    </row>
    <row r="45" spans="1:29" ht="12.75" outlineLevel="1">
      <c r="B45" s="55">
        <f t="shared" si="12"/>
        <v>1</v>
      </c>
      <c r="D45" s="66" t="s">
        <v>17</v>
      </c>
      <c r="E45" s="67">
        <f ca="1">SUM(E39:E44)</f>
        <v>12.8</v>
      </c>
      <c r="F45" s="68"/>
      <c r="G45" s="68"/>
      <c r="H45" s="68"/>
      <c r="I45" s="68"/>
      <c r="J45" s="68"/>
      <c r="K45" s="68"/>
      <c r="L45" s="69"/>
      <c r="M45" s="68"/>
      <c r="N45" s="68"/>
      <c r="O45" s="61"/>
      <c r="P45" s="70">
        <f ca="1">SUM(P39:P44)</f>
        <v>250.98000000000002</v>
      </c>
      <c r="Q45" s="56">
        <f t="shared" ca="1" si="13"/>
        <v>250.98000000000002</v>
      </c>
      <c r="R45" s="57"/>
      <c r="Y45" s="65"/>
      <c r="Z45" s="65"/>
      <c r="AA45" s="65"/>
      <c r="AB45" s="65"/>
      <c r="AC45" s="65"/>
    </row>
    <row r="46" spans="1:29" ht="15">
      <c r="A46" s="47">
        <v>4</v>
      </c>
      <c r="B46" s="48">
        <f>'[1]СТАРТ+ (2)'!B15</f>
        <v>2</v>
      </c>
      <c r="C46" s="49" t="str">
        <f>'[1]СТАРТ+ (2)'!C15</f>
        <v>Бугров Андрей,2004,1 Москва "Юность Москвы"</v>
      </c>
      <c r="D46" s="47"/>
      <c r="E46" s="47"/>
      <c r="F46" s="49"/>
      <c r="G46" s="49"/>
      <c r="H46" s="49"/>
      <c r="I46" s="49"/>
      <c r="J46" s="49"/>
      <c r="K46" s="49"/>
      <c r="L46" s="50"/>
      <c r="M46" s="49"/>
      <c r="N46" s="49"/>
      <c r="O46" s="49"/>
      <c r="P46" s="47"/>
      <c r="Q46" s="51">
        <f ca="1">SUM(P54)</f>
        <v>244.35</v>
      </c>
      <c r="R46" s="52" t="s">
        <v>16</v>
      </c>
      <c r="S46" s="53" t="str">
        <f>'[1]СТАРТ+ (2)'!L15</f>
        <v>Мосолова Т.Н.</v>
      </c>
      <c r="T46" s="54"/>
      <c r="U46" s="54"/>
      <c r="V46" s="54"/>
      <c r="W46" s="54"/>
      <c r="X46" s="54"/>
    </row>
    <row r="47" spans="1:29" ht="12.75">
      <c r="A47" s="47"/>
      <c r="B47" s="55">
        <f t="shared" ref="B47:B54" si="16">B46</f>
        <v>2</v>
      </c>
      <c r="C47" s="49" t="str">
        <f>'[1]СТАРТ+ (2)'!C16</f>
        <v>Голубев Георгий,2003,КМС,Москва "Юность Москвы"</v>
      </c>
      <c r="D47" s="47"/>
      <c r="E47" s="47"/>
      <c r="F47" s="49"/>
      <c r="G47" s="49"/>
      <c r="H47" s="49"/>
      <c r="I47" s="49"/>
      <c r="J47" s="49"/>
      <c r="K47" s="49"/>
      <c r="L47" s="50"/>
      <c r="M47" s="49"/>
      <c r="N47" s="49"/>
      <c r="O47" s="49"/>
      <c r="P47" s="47"/>
      <c r="Q47" s="56">
        <f t="shared" ref="Q47:Q54" ca="1" si="17">Q46</f>
        <v>244.35</v>
      </c>
      <c r="R47" s="57"/>
      <c r="S47" s="53" t="str">
        <f>'[1]СТАРТ+ (2)'!L16</f>
        <v>Никульшина С.В.</v>
      </c>
      <c r="T47" s="54"/>
      <c r="U47" s="54"/>
      <c r="V47" s="54"/>
      <c r="W47" s="54"/>
      <c r="X47" s="54"/>
    </row>
    <row r="48" spans="1:29" ht="12.75" outlineLevel="1">
      <c r="B48" s="55">
        <f t="shared" si="16"/>
        <v>2</v>
      </c>
      <c r="C48" s="58"/>
      <c r="D48" s="47" t="str">
        <f>'[1]СТАРТ+ (2)'!C17</f>
        <v>401В</v>
      </c>
      <c r="E48" s="59">
        <f>'[1]СТАРТ+ (2)'!D17</f>
        <v>2</v>
      </c>
      <c r="F48" s="60">
        <v>6</v>
      </c>
      <c r="G48" s="60">
        <v>5.5</v>
      </c>
      <c r="H48" s="60">
        <v>6</v>
      </c>
      <c r="I48" s="60">
        <v>6</v>
      </c>
      <c r="J48" s="60">
        <v>7</v>
      </c>
      <c r="K48" s="60">
        <v>7</v>
      </c>
      <c r="L48" s="60">
        <v>7</v>
      </c>
      <c r="M48" s="60">
        <v>7</v>
      </c>
      <c r="N48" s="60">
        <v>7</v>
      </c>
      <c r="O48" s="61">
        <f t="shared" ref="O48:O53" si="18">(SUM(F48:I48) -MAX(F48:I48)-MIN(F48:I48)+(SUM(J48:N48) -MAX(J48:N48)-MIN(J48:N48)))</f>
        <v>33</v>
      </c>
      <c r="P48" s="62">
        <f t="shared" ref="P48:P53" si="19">PRODUCT(O48/5*3*E48)</f>
        <v>39.599999999999994</v>
      </c>
      <c r="Q48" s="56">
        <f t="shared" ca="1" si="17"/>
        <v>244.35</v>
      </c>
      <c r="R48" s="57"/>
    </row>
    <row r="49" spans="1:29" ht="12.75" outlineLevel="1">
      <c r="B49" s="55">
        <f t="shared" si="16"/>
        <v>2</v>
      </c>
      <c r="C49" s="58"/>
      <c r="D49" s="47" t="str">
        <f>'[1]СТАРТ+ (2)'!E17</f>
        <v>5122Д</v>
      </c>
      <c r="E49" s="59">
        <f>'[1]СТАРТ+ (2)'!F17</f>
        <v>2</v>
      </c>
      <c r="F49" s="60">
        <v>5.5</v>
      </c>
      <c r="G49" s="60">
        <v>5.5</v>
      </c>
      <c r="H49" s="60">
        <v>5</v>
      </c>
      <c r="I49" s="60">
        <v>5.5</v>
      </c>
      <c r="J49" s="60">
        <v>6.5</v>
      </c>
      <c r="K49" s="60">
        <v>7</v>
      </c>
      <c r="L49" s="60">
        <v>7</v>
      </c>
      <c r="M49" s="60">
        <v>7</v>
      </c>
      <c r="N49" s="60">
        <v>7.5</v>
      </c>
      <c r="O49" s="61">
        <f t="shared" si="18"/>
        <v>32</v>
      </c>
      <c r="P49" s="62">
        <f t="shared" si="19"/>
        <v>38.400000000000006</v>
      </c>
      <c r="Q49" s="56">
        <f t="shared" ca="1" si="17"/>
        <v>244.35</v>
      </c>
      <c r="R49" s="57"/>
    </row>
    <row r="50" spans="1:29" ht="12.75" outlineLevel="1">
      <c r="B50" s="55">
        <f t="shared" si="16"/>
        <v>2</v>
      </c>
      <c r="C50" s="58"/>
      <c r="D50" s="47" t="str">
        <f>'[1]СТАРТ+ (2)'!G17</f>
        <v>104С</v>
      </c>
      <c r="E50" s="59">
        <f ca="1">'[1]СТАРТ+ (2)'!H17</f>
        <v>2.2000000000000002</v>
      </c>
      <c r="F50" s="60">
        <v>5</v>
      </c>
      <c r="G50" s="60">
        <v>5.5</v>
      </c>
      <c r="H50" s="60">
        <v>5</v>
      </c>
      <c r="I50" s="60">
        <v>5.5</v>
      </c>
      <c r="J50" s="60">
        <v>7</v>
      </c>
      <c r="K50" s="60">
        <v>7</v>
      </c>
      <c r="L50" s="60">
        <v>6.5</v>
      </c>
      <c r="M50" s="60">
        <v>7</v>
      </c>
      <c r="N50" s="60">
        <v>7</v>
      </c>
      <c r="O50" s="61">
        <f t="shared" si="18"/>
        <v>31.5</v>
      </c>
      <c r="P50" s="62">
        <f t="shared" ca="1" si="19"/>
        <v>41.58</v>
      </c>
      <c r="Q50" s="56">
        <f t="shared" ca="1" si="17"/>
        <v>244.35</v>
      </c>
      <c r="R50" s="57"/>
    </row>
    <row r="51" spans="1:29" ht="12.75" outlineLevel="1">
      <c r="B51" s="55">
        <f t="shared" si="16"/>
        <v>2</v>
      </c>
      <c r="C51" s="58"/>
      <c r="D51" s="47" t="str">
        <f>'[1]СТАРТ+ (2)'!I17</f>
        <v>203С</v>
      </c>
      <c r="E51" s="59">
        <f ca="1">'[1]СТАРТ+ (2)'!J17</f>
        <v>2</v>
      </c>
      <c r="F51" s="60">
        <v>6.5</v>
      </c>
      <c r="G51" s="60">
        <v>6.5</v>
      </c>
      <c r="H51" s="60">
        <v>6</v>
      </c>
      <c r="I51" s="60">
        <v>6.5</v>
      </c>
      <c r="J51" s="60">
        <v>6.5</v>
      </c>
      <c r="K51" s="60">
        <v>6.5</v>
      </c>
      <c r="L51" s="60">
        <v>6.5</v>
      </c>
      <c r="M51" s="60">
        <v>7</v>
      </c>
      <c r="N51" s="60">
        <v>7</v>
      </c>
      <c r="O51" s="61">
        <f t="shared" si="18"/>
        <v>33</v>
      </c>
      <c r="P51" s="62">
        <f t="shared" ca="1" si="19"/>
        <v>39.599999999999994</v>
      </c>
      <c r="Q51" s="56">
        <f t="shared" ca="1" si="17"/>
        <v>244.35</v>
      </c>
      <c r="R51" s="57"/>
    </row>
    <row r="52" spans="1:29" ht="12.75" outlineLevel="1">
      <c r="B52" s="55">
        <f t="shared" si="16"/>
        <v>2</v>
      </c>
      <c r="C52" s="58"/>
      <c r="D52" s="47" t="str">
        <f>'[1]СТАРТ+ (2)'!K17</f>
        <v>303С</v>
      </c>
      <c r="E52" s="59">
        <f ca="1">'[1]СТАРТ+ (2)'!L17</f>
        <v>2.1</v>
      </c>
      <c r="F52" s="60">
        <v>6.5</v>
      </c>
      <c r="G52" s="60">
        <v>6</v>
      </c>
      <c r="H52" s="60">
        <v>5.5</v>
      </c>
      <c r="I52" s="60">
        <v>5</v>
      </c>
      <c r="J52" s="60">
        <v>7</v>
      </c>
      <c r="K52" s="60">
        <v>7</v>
      </c>
      <c r="L52" s="60">
        <v>7</v>
      </c>
      <c r="M52" s="60">
        <v>7</v>
      </c>
      <c r="N52" s="60">
        <v>7</v>
      </c>
      <c r="O52" s="61">
        <f t="shared" si="18"/>
        <v>32.5</v>
      </c>
      <c r="P52" s="62">
        <f t="shared" ca="1" si="19"/>
        <v>40.950000000000003</v>
      </c>
      <c r="Q52" s="56">
        <f t="shared" ca="1" si="17"/>
        <v>244.35</v>
      </c>
      <c r="R52" s="57"/>
    </row>
    <row r="53" spans="1:29" ht="12.75" outlineLevel="1">
      <c r="B53" s="55">
        <f t="shared" si="16"/>
        <v>2</v>
      </c>
      <c r="C53" s="64"/>
      <c r="D53" s="47" t="str">
        <f>'[1]СТАРТ+ (2)'!M17</f>
        <v>403С</v>
      </c>
      <c r="E53" s="59">
        <f ca="1">'[1]СТАРТ+ (2)'!N17</f>
        <v>2.2000000000000002</v>
      </c>
      <c r="F53" s="60">
        <v>6.5</v>
      </c>
      <c r="G53" s="60">
        <v>6.5</v>
      </c>
      <c r="H53" s="60">
        <v>5</v>
      </c>
      <c r="I53" s="60">
        <v>5.5</v>
      </c>
      <c r="J53" s="60">
        <v>7</v>
      </c>
      <c r="K53" s="60">
        <v>7</v>
      </c>
      <c r="L53" s="60">
        <v>7.5</v>
      </c>
      <c r="M53" s="60">
        <v>7.5</v>
      </c>
      <c r="N53" s="60">
        <v>7</v>
      </c>
      <c r="O53" s="61">
        <f t="shared" si="18"/>
        <v>33.5</v>
      </c>
      <c r="P53" s="62">
        <f t="shared" ca="1" si="19"/>
        <v>44.220000000000006</v>
      </c>
      <c r="Q53" s="56">
        <f t="shared" ca="1" si="17"/>
        <v>244.35</v>
      </c>
      <c r="R53" s="57"/>
      <c r="Y53" s="65"/>
      <c r="Z53" s="65"/>
      <c r="AA53" s="65"/>
      <c r="AB53" s="65"/>
      <c r="AC53" s="65"/>
    </row>
    <row r="54" spans="1:29" ht="12.75" outlineLevel="1">
      <c r="B54" s="55">
        <f t="shared" si="16"/>
        <v>2</v>
      </c>
      <c r="D54" s="66" t="s">
        <v>17</v>
      </c>
      <c r="E54" s="67">
        <f ca="1">SUM(E48:E53)</f>
        <v>12.5</v>
      </c>
      <c r="F54" s="68"/>
      <c r="G54" s="68"/>
      <c r="H54" s="68"/>
      <c r="I54" s="68"/>
      <c r="J54" s="68"/>
      <c r="K54" s="68"/>
      <c r="L54" s="69"/>
      <c r="M54" s="68"/>
      <c r="N54" s="68"/>
      <c r="O54" s="61"/>
      <c r="P54" s="70">
        <f ca="1">SUM(P48:P53)</f>
        <v>244.35</v>
      </c>
      <c r="Q54" s="56">
        <f t="shared" ca="1" si="17"/>
        <v>244.35</v>
      </c>
      <c r="R54" s="57"/>
      <c r="Y54" s="65"/>
      <c r="Z54" s="65"/>
      <c r="AA54" s="65"/>
      <c r="AB54" s="65"/>
      <c r="AC54" s="65"/>
    </row>
    <row r="55" spans="1:29" ht="15">
      <c r="A55" s="47">
        <v>5</v>
      </c>
      <c r="B55" s="48">
        <f>'[1]СТАРТ+ (2)'!B60</f>
        <v>7</v>
      </c>
      <c r="C55" s="49" t="str">
        <f>'[1]СТАРТ+ (2)'!C60</f>
        <v>Новиков Александр,2004,1,Руза СДЮСШОР</v>
      </c>
      <c r="D55" s="47"/>
      <c r="E55" s="47"/>
      <c r="F55" s="49"/>
      <c r="G55" s="49"/>
      <c r="H55" s="49"/>
      <c r="I55" s="49"/>
      <c r="J55" s="49"/>
      <c r="K55" s="49"/>
      <c r="L55" s="50"/>
      <c r="M55" s="49"/>
      <c r="N55" s="49"/>
      <c r="O55" s="49"/>
      <c r="P55" s="47"/>
      <c r="Q55" s="51">
        <f ca="1">SUM(P63)</f>
        <v>241.38</v>
      </c>
      <c r="R55" s="52" t="s">
        <v>16</v>
      </c>
      <c r="S55" s="53" t="str">
        <f>'[1]СТАРТ+ (2)'!L60</f>
        <v>Косырев А.В.,Толмачева И.В.</v>
      </c>
      <c r="T55" s="54"/>
      <c r="U55" s="54"/>
      <c r="V55" s="54"/>
      <c r="W55" s="54"/>
      <c r="X55" s="54"/>
    </row>
    <row r="56" spans="1:29" ht="12.75">
      <c r="A56" s="47"/>
      <c r="B56" s="55">
        <f t="shared" ref="B56:B63" si="20">B55</f>
        <v>7</v>
      </c>
      <c r="C56" s="49" t="str">
        <f>'[1]СТАРТ+ (2)'!C61</f>
        <v>Лепешкин Алексей,2005,1,Руза,СДЮСШОР</v>
      </c>
      <c r="D56" s="47"/>
      <c r="E56" s="47"/>
      <c r="F56" s="49"/>
      <c r="G56" s="49"/>
      <c r="H56" s="49"/>
      <c r="I56" s="49"/>
      <c r="J56" s="49"/>
      <c r="K56" s="49"/>
      <c r="L56" s="50"/>
      <c r="M56" s="49"/>
      <c r="N56" s="49"/>
      <c r="O56" s="49"/>
      <c r="P56" s="47"/>
      <c r="Q56" s="56">
        <f t="shared" ref="Q56:Q63" ca="1" si="21">Q55</f>
        <v>241.38</v>
      </c>
      <c r="R56" s="57"/>
      <c r="S56" s="53" t="str">
        <f>'[1]СТАРТ+ (2)'!L61</f>
        <v>Косырев А.В.,Толмачева И.В.</v>
      </c>
      <c r="T56" s="54"/>
      <c r="U56" s="54"/>
      <c r="V56" s="54"/>
      <c r="W56" s="54"/>
      <c r="X56" s="54"/>
    </row>
    <row r="57" spans="1:29" ht="12.75" outlineLevel="1">
      <c r="B57" s="55">
        <f t="shared" si="20"/>
        <v>7</v>
      </c>
      <c r="C57" s="58"/>
      <c r="D57" s="47" t="str">
        <f>'[1]СТАРТ+ (2)'!C62</f>
        <v>401В</v>
      </c>
      <c r="E57" s="59">
        <f>'[1]СТАРТ+ (2)'!D62</f>
        <v>2</v>
      </c>
      <c r="F57" s="60">
        <v>6</v>
      </c>
      <c r="G57" s="60">
        <v>5.5</v>
      </c>
      <c r="H57" s="60">
        <v>7</v>
      </c>
      <c r="I57" s="60">
        <v>7</v>
      </c>
      <c r="J57" s="60">
        <v>7.5</v>
      </c>
      <c r="K57" s="60">
        <v>7.5</v>
      </c>
      <c r="L57" s="60">
        <v>7</v>
      </c>
      <c r="M57" s="60">
        <v>7</v>
      </c>
      <c r="N57" s="60">
        <v>7</v>
      </c>
      <c r="O57" s="61">
        <f t="shared" ref="O57:O62" si="22">(SUM(F57:I57) -MAX(F57:I57)-MIN(F57:I57)+(SUM(J57:N57) -MAX(J57:N57)-MIN(J57:N57)))</f>
        <v>34.5</v>
      </c>
      <c r="P57" s="62">
        <f t="shared" ref="P57:P62" si="23">PRODUCT(O57/5*3*E57)</f>
        <v>41.400000000000006</v>
      </c>
      <c r="Q57" s="56">
        <f t="shared" ca="1" si="21"/>
        <v>241.38</v>
      </c>
      <c r="R57" s="57"/>
    </row>
    <row r="58" spans="1:29" ht="12.75" outlineLevel="1">
      <c r="B58" s="55">
        <f t="shared" si="20"/>
        <v>7</v>
      </c>
      <c r="C58" s="58"/>
      <c r="D58" s="47" t="str">
        <f>'[1]СТАРТ+ (2)'!E62</f>
        <v>201С</v>
      </c>
      <c r="E58" s="59">
        <f>'[1]СТАРТ+ (2)'!F62</f>
        <v>2</v>
      </c>
      <c r="F58" s="60">
        <v>6</v>
      </c>
      <c r="G58" s="60">
        <v>5.5</v>
      </c>
      <c r="H58" s="60">
        <v>6</v>
      </c>
      <c r="I58" s="60">
        <v>6</v>
      </c>
      <c r="J58" s="60">
        <v>8</v>
      </c>
      <c r="K58" s="60">
        <v>8</v>
      </c>
      <c r="L58" s="60">
        <v>7.5</v>
      </c>
      <c r="M58" s="60">
        <v>7.5</v>
      </c>
      <c r="N58" s="60">
        <v>8</v>
      </c>
      <c r="O58" s="61">
        <f t="shared" si="22"/>
        <v>35.5</v>
      </c>
      <c r="P58" s="62">
        <f t="shared" si="23"/>
        <v>42.599999999999994</v>
      </c>
      <c r="Q58" s="56">
        <f t="shared" ca="1" si="21"/>
        <v>241.38</v>
      </c>
      <c r="R58" s="57"/>
    </row>
    <row r="59" spans="1:29" ht="12.75" outlineLevel="1">
      <c r="B59" s="55">
        <f t="shared" si="20"/>
        <v>7</v>
      </c>
      <c r="C59" s="58"/>
      <c r="D59" s="47" t="str">
        <f>'[1]СТАРТ+ (2)'!G62</f>
        <v>105С</v>
      </c>
      <c r="E59" s="59">
        <f ca="1">'[1]СТАРТ+ (2)'!H62</f>
        <v>2.4</v>
      </c>
      <c r="F59" s="60">
        <v>4.5</v>
      </c>
      <c r="G59" s="60">
        <v>3.5</v>
      </c>
      <c r="H59" s="60">
        <v>6</v>
      </c>
      <c r="I59" s="60">
        <v>6.5</v>
      </c>
      <c r="J59" s="60">
        <v>7</v>
      </c>
      <c r="K59" s="60">
        <v>7</v>
      </c>
      <c r="L59" s="60">
        <v>7</v>
      </c>
      <c r="M59" s="60">
        <v>7</v>
      </c>
      <c r="N59" s="60">
        <v>7</v>
      </c>
      <c r="O59" s="61">
        <f t="shared" si="22"/>
        <v>31.5</v>
      </c>
      <c r="P59" s="62">
        <f t="shared" ca="1" si="23"/>
        <v>45.359999999999992</v>
      </c>
      <c r="Q59" s="56">
        <f t="shared" ca="1" si="21"/>
        <v>241.38</v>
      </c>
      <c r="R59" s="57"/>
    </row>
    <row r="60" spans="1:29" ht="12.75" outlineLevel="1">
      <c r="B60" s="55">
        <f t="shared" si="20"/>
        <v>7</v>
      </c>
      <c r="C60" s="58"/>
      <c r="D60" s="47" t="str">
        <f>'[1]СТАРТ+ (2)'!I62</f>
        <v>303С</v>
      </c>
      <c r="E60" s="59">
        <f ca="1">'[1]СТАРТ+ (2)'!J62</f>
        <v>2.1</v>
      </c>
      <c r="F60" s="60">
        <v>5.5</v>
      </c>
      <c r="G60" s="60">
        <v>5</v>
      </c>
      <c r="H60" s="60">
        <v>4.5</v>
      </c>
      <c r="I60" s="60">
        <v>4.5</v>
      </c>
      <c r="J60" s="60">
        <v>6.5</v>
      </c>
      <c r="K60" s="60">
        <v>6</v>
      </c>
      <c r="L60" s="60">
        <v>6.5</v>
      </c>
      <c r="M60" s="60">
        <v>6.5</v>
      </c>
      <c r="N60" s="60">
        <v>6</v>
      </c>
      <c r="O60" s="61">
        <f t="shared" si="22"/>
        <v>28.5</v>
      </c>
      <c r="P60" s="62">
        <f t="shared" ca="1" si="23"/>
        <v>35.910000000000004</v>
      </c>
      <c r="Q60" s="56">
        <f t="shared" ca="1" si="21"/>
        <v>241.38</v>
      </c>
      <c r="R60" s="57"/>
    </row>
    <row r="61" spans="1:29" ht="12.75" outlineLevel="1">
      <c r="B61" s="55">
        <f t="shared" si="20"/>
        <v>7</v>
      </c>
      <c r="C61" s="58"/>
      <c r="D61" s="47" t="str">
        <f>'[1]СТАРТ+ (2)'!K62</f>
        <v>5132Д</v>
      </c>
      <c r="E61" s="59">
        <f ca="1">'[1]СТАРТ+ (2)'!L62</f>
        <v>2.2000000000000002</v>
      </c>
      <c r="F61" s="60">
        <v>5.5</v>
      </c>
      <c r="G61" s="60">
        <v>5</v>
      </c>
      <c r="H61" s="60">
        <v>6.5</v>
      </c>
      <c r="I61" s="60">
        <v>6</v>
      </c>
      <c r="J61" s="60">
        <v>6.5</v>
      </c>
      <c r="K61" s="60">
        <v>6</v>
      </c>
      <c r="L61" s="60">
        <v>6.5</v>
      </c>
      <c r="M61" s="60">
        <v>6.5</v>
      </c>
      <c r="N61" s="60">
        <v>6.5</v>
      </c>
      <c r="O61" s="61">
        <f t="shared" si="22"/>
        <v>31</v>
      </c>
      <c r="P61" s="62">
        <f t="shared" ca="1" si="23"/>
        <v>40.920000000000009</v>
      </c>
      <c r="Q61" s="56">
        <f t="shared" ca="1" si="21"/>
        <v>241.38</v>
      </c>
      <c r="R61" s="57"/>
    </row>
    <row r="62" spans="1:29" ht="12.75" outlineLevel="1">
      <c r="B62" s="55">
        <f t="shared" si="20"/>
        <v>7</v>
      </c>
      <c r="C62" s="64"/>
      <c r="D62" s="47" t="str">
        <f>'[1]СТАРТ+ (2)'!M62</f>
        <v>103В</v>
      </c>
      <c r="E62" s="59">
        <f ca="1">'[1]СТАРТ+ (2)'!N62</f>
        <v>1.7</v>
      </c>
      <c r="F62" s="60">
        <v>6.5</v>
      </c>
      <c r="G62" s="60">
        <v>5.5</v>
      </c>
      <c r="H62" s="60">
        <v>7</v>
      </c>
      <c r="I62" s="60">
        <v>6.5</v>
      </c>
      <c r="J62" s="60">
        <v>7.5</v>
      </c>
      <c r="K62" s="60">
        <v>8</v>
      </c>
      <c r="L62" s="60">
        <v>7</v>
      </c>
      <c r="M62" s="60">
        <v>7</v>
      </c>
      <c r="N62" s="60">
        <v>7</v>
      </c>
      <c r="O62" s="61">
        <f t="shared" si="22"/>
        <v>34.5</v>
      </c>
      <c r="P62" s="62">
        <f t="shared" ca="1" si="23"/>
        <v>35.190000000000005</v>
      </c>
      <c r="Q62" s="56">
        <f t="shared" ca="1" si="21"/>
        <v>241.38</v>
      </c>
      <c r="R62" s="57"/>
      <c r="Y62" s="65"/>
      <c r="Z62" s="65"/>
      <c r="AA62" s="65"/>
      <c r="AB62" s="65"/>
      <c r="AC62" s="65"/>
    </row>
    <row r="63" spans="1:29" ht="12.75" outlineLevel="1">
      <c r="B63" s="55">
        <f t="shared" si="20"/>
        <v>7</v>
      </c>
      <c r="D63" s="66" t="s">
        <v>17</v>
      </c>
      <c r="E63" s="67">
        <f ca="1">SUM(E57:E62)</f>
        <v>12.399999999999999</v>
      </c>
      <c r="F63" s="68"/>
      <c r="G63" s="68"/>
      <c r="H63" s="68"/>
      <c r="I63" s="68"/>
      <c r="J63" s="68"/>
      <c r="K63" s="68"/>
      <c r="L63" s="69"/>
      <c r="M63" s="68"/>
      <c r="N63" s="68"/>
      <c r="O63" s="61"/>
      <c r="P63" s="70">
        <f ca="1">SUM(P57:P62)</f>
        <v>241.38</v>
      </c>
      <c r="Q63" s="56">
        <f t="shared" ca="1" si="21"/>
        <v>241.38</v>
      </c>
      <c r="R63" s="57"/>
      <c r="Y63" s="65"/>
      <c r="Z63" s="65"/>
      <c r="AA63" s="65"/>
      <c r="AB63" s="65"/>
      <c r="AC63" s="65"/>
    </row>
    <row r="64" spans="1:29" ht="15">
      <c r="A64" s="47">
        <v>6</v>
      </c>
      <c r="B64" s="48">
        <f>'[1]СТАРТ+ (2)'!B33</f>
        <v>4</v>
      </c>
      <c r="C64" s="49" t="str">
        <f>'[1]СТАРТ+ (2)'!C33</f>
        <v>Линьков Трофим,2005,2,Москва МГФСО</v>
      </c>
      <c r="D64" s="47"/>
      <c r="E64" s="47"/>
      <c r="F64" s="49"/>
      <c r="G64" s="49"/>
      <c r="H64" s="49"/>
      <c r="I64" s="49"/>
      <c r="J64" s="49"/>
      <c r="K64" s="49"/>
      <c r="L64" s="50"/>
      <c r="M64" s="49"/>
      <c r="N64" s="49"/>
      <c r="O64" s="49"/>
      <c r="P64" s="47"/>
      <c r="Q64" s="51">
        <f ca="1">SUM(P72)</f>
        <v>240.06</v>
      </c>
      <c r="R64" s="52" t="s">
        <v>16</v>
      </c>
      <c r="S64" s="53" t="str">
        <f>'[1]СТАРТ+ (2)'!L33</f>
        <v>Кардава Н.Н.</v>
      </c>
      <c r="T64" s="54"/>
      <c r="U64" s="54"/>
      <c r="V64" s="54"/>
      <c r="W64" s="54"/>
      <c r="X64" s="54"/>
    </row>
    <row r="65" spans="1:29" ht="12.75">
      <c r="A65" s="47"/>
      <c r="B65" s="55">
        <f t="shared" ref="B65:B72" si="24">B64</f>
        <v>4</v>
      </c>
      <c r="C65" s="49" t="str">
        <f>'[1]СТАРТ+ (2)'!C34</f>
        <v>Авакян Эрик,2005,2,Москва МГФСО</v>
      </c>
      <c r="D65" s="47"/>
      <c r="E65" s="47"/>
      <c r="F65" s="49"/>
      <c r="G65" s="49"/>
      <c r="H65" s="49"/>
      <c r="I65" s="49"/>
      <c r="J65" s="49"/>
      <c r="K65" s="49"/>
      <c r="L65" s="50"/>
      <c r="M65" s="49"/>
      <c r="N65" s="49"/>
      <c r="O65" s="49"/>
      <c r="P65" s="47"/>
      <c r="Q65" s="56">
        <f t="shared" ref="Q65:Q72" ca="1" si="25">Q64</f>
        <v>240.06</v>
      </c>
      <c r="R65" s="57"/>
      <c r="S65" s="53" t="str">
        <f>'[1]СТАРТ+ (2)'!L34</f>
        <v>Кардава Н.Н.</v>
      </c>
      <c r="T65" s="54"/>
      <c r="U65" s="54"/>
      <c r="V65" s="54"/>
      <c r="W65" s="54"/>
      <c r="X65" s="54"/>
    </row>
    <row r="66" spans="1:29" ht="12.75" outlineLevel="1">
      <c r="B66" s="55">
        <f t="shared" si="24"/>
        <v>4</v>
      </c>
      <c r="C66" s="58"/>
      <c r="D66" s="47" t="str">
        <f>'[1]СТАРТ+ (2)'!C35</f>
        <v>401В</v>
      </c>
      <c r="E66" s="59">
        <f>'[1]СТАРТ+ (2)'!D35</f>
        <v>2</v>
      </c>
      <c r="F66" s="60">
        <v>6.5</v>
      </c>
      <c r="G66" s="60">
        <v>6</v>
      </c>
      <c r="H66" s="60">
        <v>6</v>
      </c>
      <c r="I66" s="60">
        <v>6.5</v>
      </c>
      <c r="J66" s="60">
        <v>8.5</v>
      </c>
      <c r="K66" s="60">
        <v>7.5</v>
      </c>
      <c r="L66" s="60">
        <v>7.5</v>
      </c>
      <c r="M66" s="60">
        <v>7.5</v>
      </c>
      <c r="N66" s="60">
        <v>8</v>
      </c>
      <c r="O66" s="61">
        <f t="shared" ref="O66:O71" si="26">(SUM(F66:I66) -MAX(F66:I66)-MIN(F66:I66)+(SUM(J66:N66) -MAX(J66:N66)-MIN(J66:N66)))</f>
        <v>35.5</v>
      </c>
      <c r="P66" s="62">
        <f t="shared" ref="P66:P71" si="27">PRODUCT(O66/5*3*E66)</f>
        <v>42.599999999999994</v>
      </c>
      <c r="Q66" s="56">
        <f t="shared" ca="1" si="25"/>
        <v>240.06</v>
      </c>
      <c r="R66" s="57"/>
    </row>
    <row r="67" spans="1:29" ht="12.75" outlineLevel="1">
      <c r="B67" s="55">
        <f t="shared" si="24"/>
        <v>4</v>
      </c>
      <c r="C67" s="58"/>
      <c r="D67" s="47" t="str">
        <f>'[1]СТАРТ+ (2)'!E35</f>
        <v>301С</v>
      </c>
      <c r="E67" s="59">
        <f>'[1]СТАРТ+ (2)'!F35</f>
        <v>2</v>
      </c>
      <c r="F67" s="60">
        <v>6</v>
      </c>
      <c r="G67" s="60">
        <v>5.5</v>
      </c>
      <c r="H67" s="60">
        <v>7</v>
      </c>
      <c r="I67" s="60">
        <v>6</v>
      </c>
      <c r="J67" s="60">
        <v>7</v>
      </c>
      <c r="K67" s="60">
        <v>7</v>
      </c>
      <c r="L67" s="60">
        <v>6.5</v>
      </c>
      <c r="M67" s="60">
        <v>7</v>
      </c>
      <c r="N67" s="60">
        <v>6.5</v>
      </c>
      <c r="O67" s="61">
        <f t="shared" si="26"/>
        <v>32.5</v>
      </c>
      <c r="P67" s="62">
        <f t="shared" si="27"/>
        <v>39</v>
      </c>
      <c r="Q67" s="56">
        <f t="shared" ca="1" si="25"/>
        <v>240.06</v>
      </c>
      <c r="R67" s="57"/>
    </row>
    <row r="68" spans="1:29" ht="12.75" outlineLevel="1">
      <c r="B68" s="55">
        <f t="shared" si="24"/>
        <v>4</v>
      </c>
      <c r="C68" s="58"/>
      <c r="D68" s="47" t="str">
        <f>'[1]СТАРТ+ (2)'!G35</f>
        <v>403С</v>
      </c>
      <c r="E68" s="59">
        <f ca="1">'[1]СТАРТ+ (2)'!H35</f>
        <v>2.2000000000000002</v>
      </c>
      <c r="F68" s="60">
        <v>5.5</v>
      </c>
      <c r="G68" s="60">
        <v>6.5</v>
      </c>
      <c r="H68" s="60">
        <v>6</v>
      </c>
      <c r="I68" s="60">
        <v>6</v>
      </c>
      <c r="J68" s="60">
        <v>7</v>
      </c>
      <c r="K68" s="60">
        <v>7.5</v>
      </c>
      <c r="L68" s="60">
        <v>7</v>
      </c>
      <c r="M68" s="60">
        <v>7</v>
      </c>
      <c r="N68" s="60">
        <v>6.5</v>
      </c>
      <c r="O68" s="61">
        <f t="shared" si="26"/>
        <v>33</v>
      </c>
      <c r="P68" s="62">
        <f t="shared" ca="1" si="27"/>
        <v>43.559999999999995</v>
      </c>
      <c r="Q68" s="56">
        <f t="shared" ca="1" si="25"/>
        <v>240.06</v>
      </c>
      <c r="R68" s="57"/>
    </row>
    <row r="69" spans="1:29" ht="12.75" outlineLevel="1">
      <c r="B69" s="55">
        <f t="shared" si="24"/>
        <v>4</v>
      </c>
      <c r="C69" s="58"/>
      <c r="D69" s="47" t="str">
        <f>'[1]СТАРТ+ (2)'!I35</f>
        <v>104С</v>
      </c>
      <c r="E69" s="59">
        <f ca="1">'[1]СТАРТ+ (2)'!J35</f>
        <v>2.2000000000000002</v>
      </c>
      <c r="F69" s="60">
        <v>6</v>
      </c>
      <c r="G69" s="60">
        <v>5.5</v>
      </c>
      <c r="H69" s="60">
        <v>5.5</v>
      </c>
      <c r="I69" s="60">
        <v>6</v>
      </c>
      <c r="J69" s="60">
        <v>6</v>
      </c>
      <c r="K69" s="60">
        <v>6</v>
      </c>
      <c r="L69" s="60">
        <v>6.5</v>
      </c>
      <c r="M69" s="60">
        <v>6.5</v>
      </c>
      <c r="N69" s="60">
        <v>6.5</v>
      </c>
      <c r="O69" s="61">
        <f t="shared" si="26"/>
        <v>30.5</v>
      </c>
      <c r="P69" s="62">
        <f t="shared" ca="1" si="27"/>
        <v>40.26</v>
      </c>
      <c r="Q69" s="56">
        <f t="shared" ca="1" si="25"/>
        <v>240.06</v>
      </c>
      <c r="R69" s="57"/>
    </row>
    <row r="70" spans="1:29" ht="12.75" outlineLevel="1">
      <c r="B70" s="55">
        <f t="shared" si="24"/>
        <v>4</v>
      </c>
      <c r="C70" s="58"/>
      <c r="D70" s="47" t="str">
        <f>'[1]СТАРТ+ (2)'!K35</f>
        <v>5132Д</v>
      </c>
      <c r="E70" s="59">
        <f ca="1">'[1]СТАРТ+ (2)'!L35</f>
        <v>2.2000000000000002</v>
      </c>
      <c r="F70" s="60">
        <v>5</v>
      </c>
      <c r="G70" s="60">
        <v>5</v>
      </c>
      <c r="H70" s="60">
        <v>4</v>
      </c>
      <c r="I70" s="60">
        <v>3.5</v>
      </c>
      <c r="J70" s="60">
        <v>6</v>
      </c>
      <c r="K70" s="60">
        <v>6.5</v>
      </c>
      <c r="L70" s="60">
        <v>6</v>
      </c>
      <c r="M70" s="60">
        <v>6</v>
      </c>
      <c r="N70" s="60">
        <v>5.5</v>
      </c>
      <c r="O70" s="61">
        <f t="shared" si="26"/>
        <v>27</v>
      </c>
      <c r="P70" s="62">
        <f t="shared" ca="1" si="27"/>
        <v>35.640000000000008</v>
      </c>
      <c r="Q70" s="56">
        <f t="shared" ca="1" si="25"/>
        <v>240.06</v>
      </c>
      <c r="R70" s="57"/>
    </row>
    <row r="71" spans="1:29" ht="12.75" outlineLevel="1">
      <c r="B71" s="55">
        <f t="shared" si="24"/>
        <v>4</v>
      </c>
      <c r="C71" s="64"/>
      <c r="D71" s="47" t="str">
        <f>'[1]СТАРТ+ (2)'!M35</f>
        <v>203С</v>
      </c>
      <c r="E71" s="59">
        <f ca="1">'[1]СТАРТ+ (2)'!N35</f>
        <v>2</v>
      </c>
      <c r="F71" s="60">
        <v>6</v>
      </c>
      <c r="G71" s="60">
        <v>6.5</v>
      </c>
      <c r="H71" s="60">
        <v>6</v>
      </c>
      <c r="I71" s="60">
        <v>6.5</v>
      </c>
      <c r="J71" s="60">
        <v>6.5</v>
      </c>
      <c r="K71" s="60">
        <v>6.5</v>
      </c>
      <c r="L71" s="60">
        <v>6.5</v>
      </c>
      <c r="M71" s="60">
        <v>7</v>
      </c>
      <c r="N71" s="60">
        <v>7</v>
      </c>
      <c r="O71" s="61">
        <f t="shared" si="26"/>
        <v>32.5</v>
      </c>
      <c r="P71" s="62">
        <f t="shared" ca="1" si="27"/>
        <v>39</v>
      </c>
      <c r="Q71" s="56">
        <f t="shared" ca="1" si="25"/>
        <v>240.06</v>
      </c>
      <c r="R71" s="57"/>
      <c r="Y71" s="65"/>
      <c r="Z71" s="65"/>
      <c r="AA71" s="65"/>
      <c r="AB71" s="65"/>
      <c r="AC71" s="65"/>
    </row>
    <row r="72" spans="1:29" ht="12.75" outlineLevel="1">
      <c r="B72" s="55">
        <f t="shared" si="24"/>
        <v>4</v>
      </c>
      <c r="D72" s="66" t="s">
        <v>17</v>
      </c>
      <c r="E72" s="67">
        <f ca="1">SUM(E66:E71)</f>
        <v>12.600000000000001</v>
      </c>
      <c r="F72" s="68"/>
      <c r="G72" s="68"/>
      <c r="H72" s="68"/>
      <c r="I72" s="68"/>
      <c r="J72" s="68"/>
      <c r="K72" s="68"/>
      <c r="L72" s="69"/>
      <c r="M72" s="68"/>
      <c r="N72" s="68"/>
      <c r="O72" s="61"/>
      <c r="P72" s="70">
        <f ca="1">SUM(P66:P71)</f>
        <v>240.06</v>
      </c>
      <c r="Q72" s="56">
        <f t="shared" ca="1" si="25"/>
        <v>240.06</v>
      </c>
      <c r="R72" s="57"/>
      <c r="Y72" s="65"/>
      <c r="Z72" s="65"/>
      <c r="AA72" s="65"/>
      <c r="AB72" s="65"/>
      <c r="AC72" s="65"/>
    </row>
    <row r="73" spans="1:29" ht="15">
      <c r="A73" s="47">
        <v>7</v>
      </c>
      <c r="B73" s="48">
        <f>'[1]СТАРТ+ (2)'!B69</f>
        <v>8</v>
      </c>
      <c r="C73" s="49" t="str">
        <f>'[1]СТАРТ+ (2)'!C69</f>
        <v>Чернов Максим, 2003,КМС,Ставрополь ДЮСШОР</v>
      </c>
      <c r="D73" s="47"/>
      <c r="E73" s="47"/>
      <c r="F73" s="49"/>
      <c r="G73" s="49"/>
      <c r="H73" s="49"/>
      <c r="I73" s="49"/>
      <c r="J73" s="49"/>
      <c r="K73" s="49"/>
      <c r="L73" s="50"/>
      <c r="M73" s="49"/>
      <c r="N73" s="49"/>
      <c r="O73" s="49"/>
      <c r="P73" s="47"/>
      <c r="Q73" s="51">
        <f ca="1">SUM(P81)</f>
        <v>231.84000000000003</v>
      </c>
      <c r="R73" s="52"/>
      <c r="S73" s="53" t="str">
        <f>'[1]СТАРТ+ (2)'!L69</f>
        <v>Исаев Ю.С.</v>
      </c>
      <c r="T73" s="54"/>
      <c r="U73" s="54"/>
      <c r="V73" s="54"/>
      <c r="W73" s="54"/>
      <c r="X73" s="54"/>
    </row>
    <row r="74" spans="1:29" ht="12.75">
      <c r="A74" s="47"/>
      <c r="B74" s="55">
        <f t="shared" ref="B74:B81" si="28">B73</f>
        <v>8</v>
      </c>
      <c r="C74" s="49" t="str">
        <f>'[1]СТАРТ+ (2)'!C70</f>
        <v>Усов Илья, 2003,КМС, Ставрополь ДЮСШОР</v>
      </c>
      <c r="D74" s="47"/>
      <c r="E74" s="47"/>
      <c r="F74" s="49"/>
      <c r="G74" s="49"/>
      <c r="H74" s="49"/>
      <c r="I74" s="49"/>
      <c r="J74" s="49"/>
      <c r="K74" s="49"/>
      <c r="L74" s="50"/>
      <c r="M74" s="49"/>
      <c r="N74" s="49"/>
      <c r="O74" s="49"/>
      <c r="P74" s="47"/>
      <c r="Q74" s="56">
        <f t="shared" ref="Q74:Q81" ca="1" si="29">Q73</f>
        <v>231.84000000000003</v>
      </c>
      <c r="R74" s="57"/>
      <c r="S74" s="53" t="str">
        <f>'[1]СТАРТ+ (2)'!L70</f>
        <v>Исаев Ю.С.</v>
      </c>
      <c r="T74" s="54"/>
      <c r="U74" s="54"/>
      <c r="V74" s="54"/>
      <c r="W74" s="54"/>
      <c r="X74" s="54"/>
    </row>
    <row r="75" spans="1:29" ht="12.75" outlineLevel="1">
      <c r="B75" s="55">
        <f t="shared" si="28"/>
        <v>8</v>
      </c>
      <c r="C75" s="58"/>
      <c r="D75" s="47" t="str">
        <f>'[1]СТАРТ+ (2)'!C71</f>
        <v>401В</v>
      </c>
      <c r="E75" s="59">
        <f>'[1]СТАРТ+ (2)'!D71</f>
        <v>2</v>
      </c>
      <c r="F75" s="60">
        <v>6</v>
      </c>
      <c r="G75" s="60">
        <v>6</v>
      </c>
      <c r="H75" s="60">
        <v>7.5</v>
      </c>
      <c r="I75" s="60">
        <v>7</v>
      </c>
      <c r="J75" s="60">
        <v>7.5</v>
      </c>
      <c r="K75" s="60">
        <v>7</v>
      </c>
      <c r="L75" s="60">
        <v>7</v>
      </c>
      <c r="M75" s="60">
        <v>7</v>
      </c>
      <c r="N75" s="60">
        <v>7.5</v>
      </c>
      <c r="O75" s="61">
        <f t="shared" ref="O75:O80" si="30">(SUM(F75:I75) -MAX(F75:I75)-MIN(F75:I75)+(SUM(J75:N75) -MAX(J75:N75)-MIN(J75:N75)))</f>
        <v>34.5</v>
      </c>
      <c r="P75" s="62">
        <f t="shared" ref="P75:P80" si="31">PRODUCT(O75/5*3*E75)</f>
        <v>41.400000000000006</v>
      </c>
      <c r="Q75" s="56">
        <f t="shared" ca="1" si="29"/>
        <v>231.84000000000003</v>
      </c>
      <c r="R75" s="57"/>
    </row>
    <row r="76" spans="1:29" ht="12.75" outlineLevel="1">
      <c r="B76" s="55">
        <f t="shared" si="28"/>
        <v>8</v>
      </c>
      <c r="C76" s="58"/>
      <c r="D76" s="47" t="str">
        <f>'[1]СТАРТ+ (2)'!E71</f>
        <v>103В</v>
      </c>
      <c r="E76" s="59">
        <f>'[1]СТАРТ+ (2)'!F71</f>
        <v>2</v>
      </c>
      <c r="F76" s="60">
        <v>5.5</v>
      </c>
      <c r="G76" s="60">
        <v>4.5</v>
      </c>
      <c r="H76" s="60">
        <v>7</v>
      </c>
      <c r="I76" s="60">
        <v>6</v>
      </c>
      <c r="J76" s="60">
        <v>6.5</v>
      </c>
      <c r="K76" s="60">
        <v>6</v>
      </c>
      <c r="L76" s="60">
        <v>6.5</v>
      </c>
      <c r="M76" s="60">
        <v>6.5</v>
      </c>
      <c r="N76" s="60">
        <v>6.5</v>
      </c>
      <c r="O76" s="61">
        <f t="shared" si="30"/>
        <v>31</v>
      </c>
      <c r="P76" s="62">
        <f t="shared" si="31"/>
        <v>37.200000000000003</v>
      </c>
      <c r="Q76" s="56">
        <f t="shared" ca="1" si="29"/>
        <v>231.84000000000003</v>
      </c>
      <c r="R76" s="57"/>
    </row>
    <row r="77" spans="1:29" ht="12.75" outlineLevel="1">
      <c r="B77" s="55">
        <f t="shared" si="28"/>
        <v>8</v>
      </c>
      <c r="C77" s="58"/>
      <c r="D77" s="47" t="str">
        <f>'[1]СТАРТ+ (2)'!G71</f>
        <v>5221Д</v>
      </c>
      <c r="E77" s="59">
        <f ca="1">'[1]СТАРТ+ (2)'!H71</f>
        <v>1.7</v>
      </c>
      <c r="F77" s="60">
        <v>3</v>
      </c>
      <c r="G77" s="60">
        <v>3.5</v>
      </c>
      <c r="H77" s="60">
        <v>5</v>
      </c>
      <c r="I77" s="60">
        <v>4.5</v>
      </c>
      <c r="J77" s="60">
        <v>5</v>
      </c>
      <c r="K77" s="60">
        <v>6</v>
      </c>
      <c r="L77" s="60">
        <v>5.5</v>
      </c>
      <c r="M77" s="60">
        <v>6</v>
      </c>
      <c r="N77" s="60">
        <v>5</v>
      </c>
      <c r="O77" s="61">
        <f t="shared" si="30"/>
        <v>24.5</v>
      </c>
      <c r="P77" s="62">
        <f t="shared" ca="1" si="31"/>
        <v>24.990000000000002</v>
      </c>
      <c r="Q77" s="56">
        <f t="shared" ca="1" si="29"/>
        <v>231.84000000000003</v>
      </c>
      <c r="R77" s="57"/>
    </row>
    <row r="78" spans="1:29" ht="12.75" outlineLevel="1">
      <c r="B78" s="55">
        <f t="shared" si="28"/>
        <v>8</v>
      </c>
      <c r="C78" s="58"/>
      <c r="D78" s="47" t="str">
        <f>'[1]СТАРТ+ (2)'!I71</f>
        <v>203С</v>
      </c>
      <c r="E78" s="59">
        <f ca="1">'[1]СТАРТ+ (2)'!J71</f>
        <v>2</v>
      </c>
      <c r="F78" s="60">
        <v>5</v>
      </c>
      <c r="G78" s="60">
        <v>4</v>
      </c>
      <c r="H78" s="60">
        <v>5.5</v>
      </c>
      <c r="I78" s="60">
        <v>6</v>
      </c>
      <c r="J78" s="60">
        <v>7</v>
      </c>
      <c r="K78" s="60">
        <v>6.5</v>
      </c>
      <c r="L78" s="60">
        <v>6.5</v>
      </c>
      <c r="M78" s="60">
        <v>7</v>
      </c>
      <c r="N78" s="60">
        <v>7</v>
      </c>
      <c r="O78" s="61">
        <f t="shared" si="30"/>
        <v>31</v>
      </c>
      <c r="P78" s="62">
        <f t="shared" ca="1" si="31"/>
        <v>37.200000000000003</v>
      </c>
      <c r="Q78" s="56">
        <f t="shared" ca="1" si="29"/>
        <v>231.84000000000003</v>
      </c>
      <c r="R78" s="57"/>
    </row>
    <row r="79" spans="1:29" ht="12.75" outlineLevel="1">
      <c r="B79" s="55">
        <f t="shared" si="28"/>
        <v>8</v>
      </c>
      <c r="C79" s="58"/>
      <c r="D79" s="47" t="str">
        <f>'[1]СТАРТ+ (2)'!K71</f>
        <v>303С</v>
      </c>
      <c r="E79" s="59">
        <f ca="1">'[1]СТАРТ+ (2)'!L71</f>
        <v>2.1</v>
      </c>
      <c r="F79" s="60">
        <v>6</v>
      </c>
      <c r="G79" s="60">
        <v>6.5</v>
      </c>
      <c r="H79" s="60">
        <v>5.5</v>
      </c>
      <c r="I79" s="60">
        <v>6.5</v>
      </c>
      <c r="J79" s="60">
        <v>7</v>
      </c>
      <c r="K79" s="60">
        <v>7.5</v>
      </c>
      <c r="L79" s="60">
        <v>7</v>
      </c>
      <c r="M79" s="60">
        <v>7</v>
      </c>
      <c r="N79" s="60">
        <v>7</v>
      </c>
      <c r="O79" s="61">
        <f t="shared" si="30"/>
        <v>33.5</v>
      </c>
      <c r="P79" s="62">
        <f t="shared" ca="1" si="31"/>
        <v>42.210000000000008</v>
      </c>
      <c r="Q79" s="56">
        <f t="shared" ca="1" si="29"/>
        <v>231.84000000000003</v>
      </c>
      <c r="R79" s="57"/>
    </row>
    <row r="80" spans="1:29" ht="12.75" outlineLevel="1">
      <c r="B80" s="55">
        <f t="shared" si="28"/>
        <v>8</v>
      </c>
      <c r="C80" s="64"/>
      <c r="D80" s="47" t="str">
        <f>'[1]СТАРТ+ (2)'!M71</f>
        <v>403С</v>
      </c>
      <c r="E80" s="59">
        <f ca="1">'[1]СТАРТ+ (2)'!N71</f>
        <v>2.2000000000000002</v>
      </c>
      <c r="F80" s="60">
        <v>6.5</v>
      </c>
      <c r="G80" s="60">
        <v>6</v>
      </c>
      <c r="H80" s="60">
        <v>6.5</v>
      </c>
      <c r="I80" s="60">
        <v>7</v>
      </c>
      <c r="J80" s="60">
        <v>8</v>
      </c>
      <c r="K80" s="60">
        <v>8</v>
      </c>
      <c r="L80" s="60">
        <v>7.5</v>
      </c>
      <c r="M80" s="60">
        <v>8</v>
      </c>
      <c r="N80" s="60">
        <v>8</v>
      </c>
      <c r="O80" s="61">
        <f t="shared" si="30"/>
        <v>37</v>
      </c>
      <c r="P80" s="62">
        <f t="shared" ca="1" si="31"/>
        <v>48.840000000000011</v>
      </c>
      <c r="Q80" s="56">
        <f t="shared" ca="1" si="29"/>
        <v>231.84000000000003</v>
      </c>
      <c r="R80" s="57"/>
      <c r="Y80" s="65"/>
      <c r="Z80" s="65"/>
      <c r="AA80" s="65"/>
      <c r="AB80" s="65"/>
      <c r="AC80" s="65"/>
    </row>
    <row r="81" spans="1:29" ht="12.75" outlineLevel="1">
      <c r="B81" s="55">
        <f t="shared" si="28"/>
        <v>8</v>
      </c>
      <c r="D81" s="66" t="s">
        <v>17</v>
      </c>
      <c r="E81" s="67">
        <f ca="1">SUM(E75:E80)</f>
        <v>12</v>
      </c>
      <c r="F81" s="68"/>
      <c r="G81" s="68"/>
      <c r="H81" s="68"/>
      <c r="I81" s="68"/>
      <c r="J81" s="68"/>
      <c r="K81" s="68"/>
      <c r="L81" s="69"/>
      <c r="M81" s="68"/>
      <c r="N81" s="68"/>
      <c r="O81" s="61"/>
      <c r="P81" s="70">
        <f ca="1">SUM(P75:P80)</f>
        <v>231.84000000000003</v>
      </c>
      <c r="Q81" s="56">
        <f t="shared" ca="1" si="29"/>
        <v>231.84000000000003</v>
      </c>
      <c r="R81" s="57"/>
      <c r="Y81" s="65"/>
      <c r="Z81" s="65"/>
      <c r="AA81" s="65"/>
      <c r="AB81" s="65"/>
      <c r="AC81" s="65"/>
    </row>
    <row r="82" spans="1:29" ht="15">
      <c r="A82" s="47">
        <v>8</v>
      </c>
      <c r="B82" s="48">
        <f>'[1]СТАРТ+ (2)'!B78</f>
        <v>9</v>
      </c>
      <c r="C82" s="49" t="str">
        <f>'[1]СТАРТ+ (2)'!C78</f>
        <v>Калачев Артем,2006,2,Москва,Юность Москвы</v>
      </c>
      <c r="D82" s="47"/>
      <c r="E82" s="47"/>
      <c r="F82" s="49"/>
      <c r="G82" s="49"/>
      <c r="H82" s="49"/>
      <c r="I82" s="49"/>
      <c r="J82" s="49"/>
      <c r="K82" s="49"/>
      <c r="L82" s="50"/>
      <c r="M82" s="49"/>
      <c r="N82" s="49"/>
      <c r="O82" s="49"/>
      <c r="P82" s="47"/>
      <c r="Q82" s="51">
        <f ca="1">SUM(P90)</f>
        <v>202.04999999999998</v>
      </c>
      <c r="R82" s="52"/>
      <c r="S82" s="53" t="str">
        <f>'[1]СТАРТ+ (2)'!L78</f>
        <v>Мосолова Т.Н.</v>
      </c>
      <c r="T82" s="54"/>
      <c r="U82" s="54"/>
      <c r="V82" s="54"/>
      <c r="W82" s="54"/>
      <c r="X82" s="54"/>
    </row>
    <row r="83" spans="1:29" ht="12.75">
      <c r="A83" s="47"/>
      <c r="B83" s="55">
        <f t="shared" ref="B83:B90" si="32">B82</f>
        <v>9</v>
      </c>
      <c r="C83" s="49" t="str">
        <f>'[1]СТАРТ+ (2)'!C79</f>
        <v>Матвеев Евгений,2005,2,Москва,Юность Москвы</v>
      </c>
      <c r="D83" s="47"/>
      <c r="E83" s="47"/>
      <c r="F83" s="49"/>
      <c r="G83" s="49"/>
      <c r="H83" s="49"/>
      <c r="I83" s="49"/>
      <c r="J83" s="49"/>
      <c r="K83" s="49"/>
      <c r="L83" s="50"/>
      <c r="M83" s="49"/>
      <c r="N83" s="49"/>
      <c r="O83" s="49"/>
      <c r="P83" s="47"/>
      <c r="Q83" s="56">
        <f t="shared" ref="Q83:Q90" ca="1" si="33">Q82</f>
        <v>202.04999999999998</v>
      </c>
      <c r="R83" s="57"/>
      <c r="S83" s="53" t="str">
        <f>'[1]СТАРТ+ (2)'!L79</f>
        <v>Каминская Г.Н.</v>
      </c>
      <c r="T83" s="54"/>
      <c r="U83" s="54"/>
      <c r="V83" s="54"/>
      <c r="W83" s="54"/>
      <c r="X83" s="54"/>
    </row>
    <row r="84" spans="1:29" ht="12.75" outlineLevel="1">
      <c r="B84" s="55">
        <f t="shared" si="32"/>
        <v>9</v>
      </c>
      <c r="C84" s="58"/>
      <c r="D84" s="47" t="str">
        <f>'[1]СТАРТ+ (2)'!C80</f>
        <v>401В</v>
      </c>
      <c r="E84" s="59">
        <f>'[1]СТАРТ+ (2)'!D80</f>
        <v>2</v>
      </c>
      <c r="F84" s="60">
        <v>6</v>
      </c>
      <c r="G84" s="60">
        <v>5.5</v>
      </c>
      <c r="H84" s="60">
        <v>5</v>
      </c>
      <c r="I84" s="60">
        <v>6</v>
      </c>
      <c r="J84" s="60">
        <v>6</v>
      </c>
      <c r="K84" s="60">
        <v>6</v>
      </c>
      <c r="L84" s="60">
        <v>6.5</v>
      </c>
      <c r="M84" s="60">
        <v>6</v>
      </c>
      <c r="N84" s="60">
        <v>6</v>
      </c>
      <c r="O84" s="61">
        <f t="shared" ref="O84:O89" si="34">(SUM(F84:I84) -MAX(F84:I84)-MIN(F84:I84)+(SUM(J84:N84) -MAX(J84:N84)-MIN(J84:N84)))</f>
        <v>29.5</v>
      </c>
      <c r="P84" s="62">
        <f t="shared" ref="P84:P89" si="35">PRODUCT(O84/5*3*E84)</f>
        <v>35.400000000000006</v>
      </c>
      <c r="Q84" s="56">
        <f t="shared" ca="1" si="33"/>
        <v>202.04999999999998</v>
      </c>
      <c r="R84" s="57"/>
    </row>
    <row r="85" spans="1:29" ht="12.75" outlineLevel="1">
      <c r="B85" s="55">
        <f t="shared" si="32"/>
        <v>9</v>
      </c>
      <c r="C85" s="58"/>
      <c r="D85" s="47" t="str">
        <f>'[1]СТАРТ+ (2)'!E80</f>
        <v>5122Д</v>
      </c>
      <c r="E85" s="59">
        <f>'[1]СТАРТ+ (2)'!F80</f>
        <v>2</v>
      </c>
      <c r="F85" s="60">
        <v>4.5</v>
      </c>
      <c r="G85" s="60">
        <v>3.5</v>
      </c>
      <c r="H85" s="60">
        <v>5.5</v>
      </c>
      <c r="I85" s="60">
        <v>6.5</v>
      </c>
      <c r="J85" s="60">
        <v>7</v>
      </c>
      <c r="K85" s="60">
        <v>7</v>
      </c>
      <c r="L85" s="60">
        <v>6.5</v>
      </c>
      <c r="M85" s="60">
        <v>6.5</v>
      </c>
      <c r="N85" s="60">
        <v>7</v>
      </c>
      <c r="O85" s="61">
        <f t="shared" si="34"/>
        <v>30.5</v>
      </c>
      <c r="P85" s="62">
        <f t="shared" si="35"/>
        <v>36.599999999999994</v>
      </c>
      <c r="Q85" s="56">
        <f t="shared" ca="1" si="33"/>
        <v>202.04999999999998</v>
      </c>
      <c r="R85" s="57"/>
    </row>
    <row r="86" spans="1:29" ht="12.75" outlineLevel="1">
      <c r="B86" s="55">
        <f t="shared" si="32"/>
        <v>9</v>
      </c>
      <c r="C86" s="58"/>
      <c r="D86" s="47" t="str">
        <f>'[1]СТАРТ+ (2)'!G80</f>
        <v>104С</v>
      </c>
      <c r="E86" s="59">
        <f ca="1">'[1]СТАРТ+ (2)'!H80</f>
        <v>2.2000000000000002</v>
      </c>
      <c r="F86" s="60">
        <v>6</v>
      </c>
      <c r="G86" s="60">
        <v>5.5</v>
      </c>
      <c r="H86" s="60">
        <v>5</v>
      </c>
      <c r="I86" s="60">
        <v>5</v>
      </c>
      <c r="J86" s="60">
        <v>6.5</v>
      </c>
      <c r="K86" s="60">
        <v>7.5</v>
      </c>
      <c r="L86" s="60">
        <v>6.5</v>
      </c>
      <c r="M86" s="60">
        <v>7</v>
      </c>
      <c r="N86" s="60">
        <v>7.5</v>
      </c>
      <c r="O86" s="61">
        <f t="shared" si="34"/>
        <v>31.5</v>
      </c>
      <c r="P86" s="62">
        <f t="shared" ca="1" si="35"/>
        <v>41.58</v>
      </c>
      <c r="Q86" s="56">
        <f t="shared" ca="1" si="33"/>
        <v>202.04999999999998</v>
      </c>
      <c r="R86" s="57"/>
    </row>
    <row r="87" spans="1:29" ht="12.75" outlineLevel="1">
      <c r="B87" s="55">
        <f t="shared" si="32"/>
        <v>9</v>
      </c>
      <c r="C87" s="58"/>
      <c r="D87" s="47" t="str">
        <f>'[1]СТАРТ+ (2)'!I80</f>
        <v>203С</v>
      </c>
      <c r="E87" s="59">
        <f ca="1">'[1]СТАРТ+ (2)'!J80</f>
        <v>2</v>
      </c>
      <c r="F87" s="60">
        <v>5</v>
      </c>
      <c r="G87" s="60">
        <v>4</v>
      </c>
      <c r="H87" s="60">
        <v>4.5</v>
      </c>
      <c r="I87" s="60">
        <v>4.5</v>
      </c>
      <c r="J87" s="60">
        <v>6</v>
      </c>
      <c r="K87" s="60">
        <v>5.5</v>
      </c>
      <c r="L87" s="60">
        <v>6.5</v>
      </c>
      <c r="M87" s="60">
        <v>6</v>
      </c>
      <c r="N87" s="60">
        <v>6.5</v>
      </c>
      <c r="O87" s="61">
        <f t="shared" si="34"/>
        <v>27.5</v>
      </c>
      <c r="P87" s="62">
        <f t="shared" ca="1" si="35"/>
        <v>33</v>
      </c>
      <c r="Q87" s="56">
        <f t="shared" ca="1" si="33"/>
        <v>202.04999999999998</v>
      </c>
      <c r="R87" s="57"/>
    </row>
    <row r="88" spans="1:29" ht="12.75" outlineLevel="1">
      <c r="B88" s="55">
        <f t="shared" si="32"/>
        <v>9</v>
      </c>
      <c r="C88" s="58"/>
      <c r="D88" s="47" t="str">
        <f>'[1]СТАРТ+ (2)'!K80</f>
        <v>303С</v>
      </c>
      <c r="E88" s="59">
        <f ca="1">'[1]СТАРТ+ (2)'!L80</f>
        <v>2.1</v>
      </c>
      <c r="F88" s="60">
        <v>3.5</v>
      </c>
      <c r="G88" s="60">
        <v>3</v>
      </c>
      <c r="H88" s="60">
        <v>2.5</v>
      </c>
      <c r="I88" s="60">
        <v>3</v>
      </c>
      <c r="J88" s="60">
        <v>5.5</v>
      </c>
      <c r="K88" s="60">
        <v>5</v>
      </c>
      <c r="L88" s="60">
        <v>5.5</v>
      </c>
      <c r="M88" s="60">
        <v>5</v>
      </c>
      <c r="N88" s="60">
        <v>5</v>
      </c>
      <c r="O88" s="61">
        <f t="shared" si="34"/>
        <v>21.5</v>
      </c>
      <c r="P88" s="62">
        <f t="shared" ca="1" si="35"/>
        <v>27.09</v>
      </c>
      <c r="Q88" s="56">
        <f t="shared" ca="1" si="33"/>
        <v>202.04999999999998</v>
      </c>
      <c r="R88" s="57"/>
    </row>
    <row r="89" spans="1:29" ht="12.75" outlineLevel="1">
      <c r="B89" s="55">
        <f t="shared" si="32"/>
        <v>9</v>
      </c>
      <c r="C89" s="64"/>
      <c r="D89" s="47" t="str">
        <f>'[1]СТАРТ+ (2)'!M80</f>
        <v>403С</v>
      </c>
      <c r="E89" s="59">
        <f ca="1">'[1]СТАРТ+ (2)'!N80</f>
        <v>2.2000000000000002</v>
      </c>
      <c r="F89" s="60">
        <v>3</v>
      </c>
      <c r="G89" s="60">
        <v>2.5</v>
      </c>
      <c r="H89" s="60">
        <v>3</v>
      </c>
      <c r="I89" s="60">
        <v>4</v>
      </c>
      <c r="J89" s="60">
        <v>5</v>
      </c>
      <c r="K89" s="60">
        <v>5</v>
      </c>
      <c r="L89" s="60">
        <v>5.5</v>
      </c>
      <c r="M89" s="60">
        <v>5</v>
      </c>
      <c r="N89" s="60">
        <v>5.5</v>
      </c>
      <c r="O89" s="61">
        <f t="shared" si="34"/>
        <v>21.5</v>
      </c>
      <c r="P89" s="62">
        <f t="shared" ca="1" si="35"/>
        <v>28.38</v>
      </c>
      <c r="Q89" s="56">
        <f t="shared" ca="1" si="33"/>
        <v>202.04999999999998</v>
      </c>
      <c r="R89" s="57"/>
      <c r="Y89" s="65"/>
      <c r="Z89" s="65"/>
      <c r="AA89" s="65"/>
      <c r="AB89" s="65"/>
      <c r="AC89" s="65"/>
    </row>
    <row r="90" spans="1:29" ht="12.75" outlineLevel="1">
      <c r="B90" s="55">
        <f t="shared" si="32"/>
        <v>9</v>
      </c>
      <c r="D90" s="66" t="s">
        <v>17</v>
      </c>
      <c r="E90" s="67">
        <f ca="1">SUM(E84:E89)</f>
        <v>12.5</v>
      </c>
      <c r="F90" s="68"/>
      <c r="G90" s="68"/>
      <c r="H90" s="68"/>
      <c r="I90" s="68"/>
      <c r="J90" s="68"/>
      <c r="K90" s="68"/>
      <c r="L90" s="69"/>
      <c r="M90" s="68"/>
      <c r="N90" s="68"/>
      <c r="O90" s="61"/>
      <c r="P90" s="70">
        <f ca="1">SUM(P84:P89)</f>
        <v>202.04999999999998</v>
      </c>
      <c r="Q90" s="56">
        <f t="shared" ca="1" si="33"/>
        <v>202.04999999999998</v>
      </c>
      <c r="R90" s="57"/>
      <c r="Y90" s="65"/>
      <c r="Z90" s="65"/>
      <c r="AA90" s="65"/>
      <c r="AB90" s="65"/>
      <c r="AC90" s="65"/>
    </row>
  </sheetData>
  <mergeCells count="6">
    <mergeCell ref="A1:D1"/>
    <mergeCell ref="E1:Q1"/>
    <mergeCell ref="R1:S1"/>
    <mergeCell ref="A2:S2"/>
    <mergeCell ref="A3:S3"/>
    <mergeCell ref="F7:N7"/>
  </mergeCells>
  <pageMargins left="0.39370078740157483" right="0" top="0.74803149606299213" bottom="0.35433070866141736" header="0.19685039370078741" footer="0.31496062992125984"/>
  <pageSetup paperSize="9" scale="80" orientation="portrait" horizontalDpi="300" verticalDpi="300" r:id="rId1"/>
  <headerFooter alignWithMargins="0">
    <oddHeader>&amp;Lг. Руза "ДВВС РУЗА"&amp;CМинистерство спорта РФ
Российская федерация прыжков в воду
Всероссийские соревнования по прыжкам в воду "Салют Победы"&amp;R04-07 мая 2016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73"/>
  <sheetViews>
    <sheetView tabSelected="1" zoomScale="90" zoomScaleNormal="90" workbookViewId="0">
      <selection activeCell="K34" sqref="K34"/>
    </sheetView>
  </sheetViews>
  <sheetFormatPr defaultColWidth="8" defaultRowHeight="14.25" outlineLevelRow="1"/>
  <cols>
    <col min="1" max="1" width="6.28515625" style="57" customWidth="1"/>
    <col min="2" max="2" width="1.7109375" style="4" customWidth="1"/>
    <col min="3" max="3" width="7" style="15" customWidth="1"/>
    <col min="4" max="4" width="5.5703125" style="15" customWidth="1"/>
    <col min="5" max="5" width="4.7109375" style="4" customWidth="1"/>
    <col min="6" max="11" width="4.7109375" style="71" customWidth="1"/>
    <col min="12" max="12" width="5.28515625" style="4" customWidth="1"/>
    <col min="13" max="13" width="4.42578125" style="4" customWidth="1"/>
    <col min="14" max="14" width="5.85546875" style="4" customWidth="1"/>
    <col min="15" max="15" width="7.42578125" style="4" customWidth="1"/>
    <col min="16" max="16" width="10.5703125" style="72" customWidth="1"/>
    <col min="17" max="17" width="9.42578125" style="4" customWidth="1"/>
    <col min="18" max="18" width="12" style="63" customWidth="1"/>
    <col min="19" max="256" width="8" style="4"/>
    <col min="257" max="257" width="6.28515625" style="4" customWidth="1"/>
    <col min="258" max="258" width="1.7109375" style="4" customWidth="1"/>
    <col min="259" max="259" width="7" style="4" customWidth="1"/>
    <col min="260" max="260" width="5.5703125" style="4" customWidth="1"/>
    <col min="261" max="267" width="4.7109375" style="4" customWidth="1"/>
    <col min="268" max="268" width="5.28515625" style="4" customWidth="1"/>
    <col min="269" max="269" width="4.42578125" style="4" customWidth="1"/>
    <col min="270" max="270" width="5.85546875" style="4" customWidth="1"/>
    <col min="271" max="271" width="7.42578125" style="4" customWidth="1"/>
    <col min="272" max="272" width="10.5703125" style="4" customWidth="1"/>
    <col min="273" max="273" width="9.42578125" style="4" customWidth="1"/>
    <col min="274" max="274" width="12" style="4" customWidth="1"/>
    <col min="275" max="512" width="8" style="4"/>
    <col min="513" max="513" width="6.28515625" style="4" customWidth="1"/>
    <col min="514" max="514" width="1.7109375" style="4" customWidth="1"/>
    <col min="515" max="515" width="7" style="4" customWidth="1"/>
    <col min="516" max="516" width="5.5703125" style="4" customWidth="1"/>
    <col min="517" max="523" width="4.7109375" style="4" customWidth="1"/>
    <col min="524" max="524" width="5.28515625" style="4" customWidth="1"/>
    <col min="525" max="525" width="4.42578125" style="4" customWidth="1"/>
    <col min="526" max="526" width="5.85546875" style="4" customWidth="1"/>
    <col min="527" max="527" width="7.42578125" style="4" customWidth="1"/>
    <col min="528" max="528" width="10.5703125" style="4" customWidth="1"/>
    <col min="529" max="529" width="9.42578125" style="4" customWidth="1"/>
    <col min="530" max="530" width="12" style="4" customWidth="1"/>
    <col min="531" max="768" width="8" style="4"/>
    <col min="769" max="769" width="6.28515625" style="4" customWidth="1"/>
    <col min="770" max="770" width="1.7109375" style="4" customWidth="1"/>
    <col min="771" max="771" width="7" style="4" customWidth="1"/>
    <col min="772" max="772" width="5.5703125" style="4" customWidth="1"/>
    <col min="773" max="779" width="4.7109375" style="4" customWidth="1"/>
    <col min="780" max="780" width="5.28515625" style="4" customWidth="1"/>
    <col min="781" max="781" width="4.42578125" style="4" customWidth="1"/>
    <col min="782" max="782" width="5.85546875" style="4" customWidth="1"/>
    <col min="783" max="783" width="7.42578125" style="4" customWidth="1"/>
    <col min="784" max="784" width="10.5703125" style="4" customWidth="1"/>
    <col min="785" max="785" width="9.42578125" style="4" customWidth="1"/>
    <col min="786" max="786" width="12" style="4" customWidth="1"/>
    <col min="787" max="1024" width="8" style="4"/>
    <col min="1025" max="1025" width="6.28515625" style="4" customWidth="1"/>
    <col min="1026" max="1026" width="1.7109375" style="4" customWidth="1"/>
    <col min="1027" max="1027" width="7" style="4" customWidth="1"/>
    <col min="1028" max="1028" width="5.5703125" style="4" customWidth="1"/>
    <col min="1029" max="1035" width="4.7109375" style="4" customWidth="1"/>
    <col min="1036" max="1036" width="5.28515625" style="4" customWidth="1"/>
    <col min="1037" max="1037" width="4.42578125" style="4" customWidth="1"/>
    <col min="1038" max="1038" width="5.85546875" style="4" customWidth="1"/>
    <col min="1039" max="1039" width="7.42578125" style="4" customWidth="1"/>
    <col min="1040" max="1040" width="10.5703125" style="4" customWidth="1"/>
    <col min="1041" max="1041" width="9.42578125" style="4" customWidth="1"/>
    <col min="1042" max="1042" width="12" style="4" customWidth="1"/>
    <col min="1043" max="1280" width="8" style="4"/>
    <col min="1281" max="1281" width="6.28515625" style="4" customWidth="1"/>
    <col min="1282" max="1282" width="1.7109375" style="4" customWidth="1"/>
    <col min="1283" max="1283" width="7" style="4" customWidth="1"/>
    <col min="1284" max="1284" width="5.5703125" style="4" customWidth="1"/>
    <col min="1285" max="1291" width="4.7109375" style="4" customWidth="1"/>
    <col min="1292" max="1292" width="5.28515625" style="4" customWidth="1"/>
    <col min="1293" max="1293" width="4.42578125" style="4" customWidth="1"/>
    <col min="1294" max="1294" width="5.85546875" style="4" customWidth="1"/>
    <col min="1295" max="1295" width="7.42578125" style="4" customWidth="1"/>
    <col min="1296" max="1296" width="10.5703125" style="4" customWidth="1"/>
    <col min="1297" max="1297" width="9.42578125" style="4" customWidth="1"/>
    <col min="1298" max="1298" width="12" style="4" customWidth="1"/>
    <col min="1299" max="1536" width="8" style="4"/>
    <col min="1537" max="1537" width="6.28515625" style="4" customWidth="1"/>
    <col min="1538" max="1538" width="1.7109375" style="4" customWidth="1"/>
    <col min="1539" max="1539" width="7" style="4" customWidth="1"/>
    <col min="1540" max="1540" width="5.5703125" style="4" customWidth="1"/>
    <col min="1541" max="1547" width="4.7109375" style="4" customWidth="1"/>
    <col min="1548" max="1548" width="5.28515625" style="4" customWidth="1"/>
    <col min="1549" max="1549" width="4.42578125" style="4" customWidth="1"/>
    <col min="1550" max="1550" width="5.85546875" style="4" customWidth="1"/>
    <col min="1551" max="1551" width="7.42578125" style="4" customWidth="1"/>
    <col min="1552" max="1552" width="10.5703125" style="4" customWidth="1"/>
    <col min="1553" max="1553" width="9.42578125" style="4" customWidth="1"/>
    <col min="1554" max="1554" width="12" style="4" customWidth="1"/>
    <col min="1555" max="1792" width="8" style="4"/>
    <col min="1793" max="1793" width="6.28515625" style="4" customWidth="1"/>
    <col min="1794" max="1794" width="1.7109375" style="4" customWidth="1"/>
    <col min="1795" max="1795" width="7" style="4" customWidth="1"/>
    <col min="1796" max="1796" width="5.5703125" style="4" customWidth="1"/>
    <col min="1797" max="1803" width="4.7109375" style="4" customWidth="1"/>
    <col min="1804" max="1804" width="5.28515625" style="4" customWidth="1"/>
    <col min="1805" max="1805" width="4.42578125" style="4" customWidth="1"/>
    <col min="1806" max="1806" width="5.85546875" style="4" customWidth="1"/>
    <col min="1807" max="1807" width="7.42578125" style="4" customWidth="1"/>
    <col min="1808" max="1808" width="10.5703125" style="4" customWidth="1"/>
    <col min="1809" max="1809" width="9.42578125" style="4" customWidth="1"/>
    <col min="1810" max="1810" width="12" style="4" customWidth="1"/>
    <col min="1811" max="2048" width="8" style="4"/>
    <col min="2049" max="2049" width="6.28515625" style="4" customWidth="1"/>
    <col min="2050" max="2050" width="1.7109375" style="4" customWidth="1"/>
    <col min="2051" max="2051" width="7" style="4" customWidth="1"/>
    <col min="2052" max="2052" width="5.5703125" style="4" customWidth="1"/>
    <col min="2053" max="2059" width="4.7109375" style="4" customWidth="1"/>
    <col min="2060" max="2060" width="5.28515625" style="4" customWidth="1"/>
    <col min="2061" max="2061" width="4.42578125" style="4" customWidth="1"/>
    <col min="2062" max="2062" width="5.85546875" style="4" customWidth="1"/>
    <col min="2063" max="2063" width="7.42578125" style="4" customWidth="1"/>
    <col min="2064" max="2064" width="10.5703125" style="4" customWidth="1"/>
    <col min="2065" max="2065" width="9.42578125" style="4" customWidth="1"/>
    <col min="2066" max="2066" width="12" style="4" customWidth="1"/>
    <col min="2067" max="2304" width="8" style="4"/>
    <col min="2305" max="2305" width="6.28515625" style="4" customWidth="1"/>
    <col min="2306" max="2306" width="1.7109375" style="4" customWidth="1"/>
    <col min="2307" max="2307" width="7" style="4" customWidth="1"/>
    <col min="2308" max="2308" width="5.5703125" style="4" customWidth="1"/>
    <col min="2309" max="2315" width="4.7109375" style="4" customWidth="1"/>
    <col min="2316" max="2316" width="5.28515625" style="4" customWidth="1"/>
    <col min="2317" max="2317" width="4.42578125" style="4" customWidth="1"/>
    <col min="2318" max="2318" width="5.85546875" style="4" customWidth="1"/>
    <col min="2319" max="2319" width="7.42578125" style="4" customWidth="1"/>
    <col min="2320" max="2320" width="10.5703125" style="4" customWidth="1"/>
    <col min="2321" max="2321" width="9.42578125" style="4" customWidth="1"/>
    <col min="2322" max="2322" width="12" style="4" customWidth="1"/>
    <col min="2323" max="2560" width="8" style="4"/>
    <col min="2561" max="2561" width="6.28515625" style="4" customWidth="1"/>
    <col min="2562" max="2562" width="1.7109375" style="4" customWidth="1"/>
    <col min="2563" max="2563" width="7" style="4" customWidth="1"/>
    <col min="2564" max="2564" width="5.5703125" style="4" customWidth="1"/>
    <col min="2565" max="2571" width="4.7109375" style="4" customWidth="1"/>
    <col min="2572" max="2572" width="5.28515625" style="4" customWidth="1"/>
    <col min="2573" max="2573" width="4.42578125" style="4" customWidth="1"/>
    <col min="2574" max="2574" width="5.85546875" style="4" customWidth="1"/>
    <col min="2575" max="2575" width="7.42578125" style="4" customWidth="1"/>
    <col min="2576" max="2576" width="10.5703125" style="4" customWidth="1"/>
    <col min="2577" max="2577" width="9.42578125" style="4" customWidth="1"/>
    <col min="2578" max="2578" width="12" style="4" customWidth="1"/>
    <col min="2579" max="2816" width="8" style="4"/>
    <col min="2817" max="2817" width="6.28515625" style="4" customWidth="1"/>
    <col min="2818" max="2818" width="1.7109375" style="4" customWidth="1"/>
    <col min="2819" max="2819" width="7" style="4" customWidth="1"/>
    <col min="2820" max="2820" width="5.5703125" style="4" customWidth="1"/>
    <col min="2821" max="2827" width="4.7109375" style="4" customWidth="1"/>
    <col min="2828" max="2828" width="5.28515625" style="4" customWidth="1"/>
    <col min="2829" max="2829" width="4.42578125" style="4" customWidth="1"/>
    <col min="2830" max="2830" width="5.85546875" style="4" customWidth="1"/>
    <col min="2831" max="2831" width="7.42578125" style="4" customWidth="1"/>
    <col min="2832" max="2832" width="10.5703125" style="4" customWidth="1"/>
    <col min="2833" max="2833" width="9.42578125" style="4" customWidth="1"/>
    <col min="2834" max="2834" width="12" style="4" customWidth="1"/>
    <col min="2835" max="3072" width="8" style="4"/>
    <col min="3073" max="3073" width="6.28515625" style="4" customWidth="1"/>
    <col min="3074" max="3074" width="1.7109375" style="4" customWidth="1"/>
    <col min="3075" max="3075" width="7" style="4" customWidth="1"/>
    <col min="3076" max="3076" width="5.5703125" style="4" customWidth="1"/>
    <col min="3077" max="3083" width="4.7109375" style="4" customWidth="1"/>
    <col min="3084" max="3084" width="5.28515625" style="4" customWidth="1"/>
    <col min="3085" max="3085" width="4.42578125" style="4" customWidth="1"/>
    <col min="3086" max="3086" width="5.85546875" style="4" customWidth="1"/>
    <col min="3087" max="3087" width="7.42578125" style="4" customWidth="1"/>
    <col min="3088" max="3088" width="10.5703125" style="4" customWidth="1"/>
    <col min="3089" max="3089" width="9.42578125" style="4" customWidth="1"/>
    <col min="3090" max="3090" width="12" style="4" customWidth="1"/>
    <col min="3091" max="3328" width="8" style="4"/>
    <col min="3329" max="3329" width="6.28515625" style="4" customWidth="1"/>
    <col min="3330" max="3330" width="1.7109375" style="4" customWidth="1"/>
    <col min="3331" max="3331" width="7" style="4" customWidth="1"/>
    <col min="3332" max="3332" width="5.5703125" style="4" customWidth="1"/>
    <col min="3333" max="3339" width="4.7109375" style="4" customWidth="1"/>
    <col min="3340" max="3340" width="5.28515625" style="4" customWidth="1"/>
    <col min="3341" max="3341" width="4.42578125" style="4" customWidth="1"/>
    <col min="3342" max="3342" width="5.85546875" style="4" customWidth="1"/>
    <col min="3343" max="3343" width="7.42578125" style="4" customWidth="1"/>
    <col min="3344" max="3344" width="10.5703125" style="4" customWidth="1"/>
    <col min="3345" max="3345" width="9.42578125" style="4" customWidth="1"/>
    <col min="3346" max="3346" width="12" style="4" customWidth="1"/>
    <col min="3347" max="3584" width="8" style="4"/>
    <col min="3585" max="3585" width="6.28515625" style="4" customWidth="1"/>
    <col min="3586" max="3586" width="1.7109375" style="4" customWidth="1"/>
    <col min="3587" max="3587" width="7" style="4" customWidth="1"/>
    <col min="3588" max="3588" width="5.5703125" style="4" customWidth="1"/>
    <col min="3589" max="3595" width="4.7109375" style="4" customWidth="1"/>
    <col min="3596" max="3596" width="5.28515625" style="4" customWidth="1"/>
    <col min="3597" max="3597" width="4.42578125" style="4" customWidth="1"/>
    <col min="3598" max="3598" width="5.85546875" style="4" customWidth="1"/>
    <col min="3599" max="3599" width="7.42578125" style="4" customWidth="1"/>
    <col min="3600" max="3600" width="10.5703125" style="4" customWidth="1"/>
    <col min="3601" max="3601" width="9.42578125" style="4" customWidth="1"/>
    <col min="3602" max="3602" width="12" style="4" customWidth="1"/>
    <col min="3603" max="3840" width="8" style="4"/>
    <col min="3841" max="3841" width="6.28515625" style="4" customWidth="1"/>
    <col min="3842" max="3842" width="1.7109375" style="4" customWidth="1"/>
    <col min="3843" max="3843" width="7" style="4" customWidth="1"/>
    <col min="3844" max="3844" width="5.5703125" style="4" customWidth="1"/>
    <col min="3845" max="3851" width="4.7109375" style="4" customWidth="1"/>
    <col min="3852" max="3852" width="5.28515625" style="4" customWidth="1"/>
    <col min="3853" max="3853" width="4.42578125" style="4" customWidth="1"/>
    <col min="3854" max="3854" width="5.85546875" style="4" customWidth="1"/>
    <col min="3855" max="3855" width="7.42578125" style="4" customWidth="1"/>
    <col min="3856" max="3856" width="10.5703125" style="4" customWidth="1"/>
    <col min="3857" max="3857" width="9.42578125" style="4" customWidth="1"/>
    <col min="3858" max="3858" width="12" style="4" customWidth="1"/>
    <col min="3859" max="4096" width="8" style="4"/>
    <col min="4097" max="4097" width="6.28515625" style="4" customWidth="1"/>
    <col min="4098" max="4098" width="1.7109375" style="4" customWidth="1"/>
    <col min="4099" max="4099" width="7" style="4" customWidth="1"/>
    <col min="4100" max="4100" width="5.5703125" style="4" customWidth="1"/>
    <col min="4101" max="4107" width="4.7109375" style="4" customWidth="1"/>
    <col min="4108" max="4108" width="5.28515625" style="4" customWidth="1"/>
    <col min="4109" max="4109" width="4.42578125" style="4" customWidth="1"/>
    <col min="4110" max="4110" width="5.85546875" style="4" customWidth="1"/>
    <col min="4111" max="4111" width="7.42578125" style="4" customWidth="1"/>
    <col min="4112" max="4112" width="10.5703125" style="4" customWidth="1"/>
    <col min="4113" max="4113" width="9.42578125" style="4" customWidth="1"/>
    <col min="4114" max="4114" width="12" style="4" customWidth="1"/>
    <col min="4115" max="4352" width="8" style="4"/>
    <col min="4353" max="4353" width="6.28515625" style="4" customWidth="1"/>
    <col min="4354" max="4354" width="1.7109375" style="4" customWidth="1"/>
    <col min="4355" max="4355" width="7" style="4" customWidth="1"/>
    <col min="4356" max="4356" width="5.5703125" style="4" customWidth="1"/>
    <col min="4357" max="4363" width="4.7109375" style="4" customWidth="1"/>
    <col min="4364" max="4364" width="5.28515625" style="4" customWidth="1"/>
    <col min="4365" max="4365" width="4.42578125" style="4" customWidth="1"/>
    <col min="4366" max="4366" width="5.85546875" style="4" customWidth="1"/>
    <col min="4367" max="4367" width="7.42578125" style="4" customWidth="1"/>
    <col min="4368" max="4368" width="10.5703125" style="4" customWidth="1"/>
    <col min="4369" max="4369" width="9.42578125" style="4" customWidth="1"/>
    <col min="4370" max="4370" width="12" style="4" customWidth="1"/>
    <col min="4371" max="4608" width="8" style="4"/>
    <col min="4609" max="4609" width="6.28515625" style="4" customWidth="1"/>
    <col min="4610" max="4610" width="1.7109375" style="4" customWidth="1"/>
    <col min="4611" max="4611" width="7" style="4" customWidth="1"/>
    <col min="4612" max="4612" width="5.5703125" style="4" customWidth="1"/>
    <col min="4613" max="4619" width="4.7109375" style="4" customWidth="1"/>
    <col min="4620" max="4620" width="5.28515625" style="4" customWidth="1"/>
    <col min="4621" max="4621" width="4.42578125" style="4" customWidth="1"/>
    <col min="4622" max="4622" width="5.85546875" style="4" customWidth="1"/>
    <col min="4623" max="4623" width="7.42578125" style="4" customWidth="1"/>
    <col min="4624" max="4624" width="10.5703125" style="4" customWidth="1"/>
    <col min="4625" max="4625" width="9.42578125" style="4" customWidth="1"/>
    <col min="4626" max="4626" width="12" style="4" customWidth="1"/>
    <col min="4627" max="4864" width="8" style="4"/>
    <col min="4865" max="4865" width="6.28515625" style="4" customWidth="1"/>
    <col min="4866" max="4866" width="1.7109375" style="4" customWidth="1"/>
    <col min="4867" max="4867" width="7" style="4" customWidth="1"/>
    <col min="4868" max="4868" width="5.5703125" style="4" customWidth="1"/>
    <col min="4869" max="4875" width="4.7109375" style="4" customWidth="1"/>
    <col min="4876" max="4876" width="5.28515625" style="4" customWidth="1"/>
    <col min="4877" max="4877" width="4.42578125" style="4" customWidth="1"/>
    <col min="4878" max="4878" width="5.85546875" style="4" customWidth="1"/>
    <col min="4879" max="4879" width="7.42578125" style="4" customWidth="1"/>
    <col min="4880" max="4880" width="10.5703125" style="4" customWidth="1"/>
    <col min="4881" max="4881" width="9.42578125" style="4" customWidth="1"/>
    <col min="4882" max="4882" width="12" style="4" customWidth="1"/>
    <col min="4883" max="5120" width="8" style="4"/>
    <col min="5121" max="5121" width="6.28515625" style="4" customWidth="1"/>
    <col min="5122" max="5122" width="1.7109375" style="4" customWidth="1"/>
    <col min="5123" max="5123" width="7" style="4" customWidth="1"/>
    <col min="5124" max="5124" width="5.5703125" style="4" customWidth="1"/>
    <col min="5125" max="5131" width="4.7109375" style="4" customWidth="1"/>
    <col min="5132" max="5132" width="5.28515625" style="4" customWidth="1"/>
    <col min="5133" max="5133" width="4.42578125" style="4" customWidth="1"/>
    <col min="5134" max="5134" width="5.85546875" style="4" customWidth="1"/>
    <col min="5135" max="5135" width="7.42578125" style="4" customWidth="1"/>
    <col min="5136" max="5136" width="10.5703125" style="4" customWidth="1"/>
    <col min="5137" max="5137" width="9.42578125" style="4" customWidth="1"/>
    <col min="5138" max="5138" width="12" style="4" customWidth="1"/>
    <col min="5139" max="5376" width="8" style="4"/>
    <col min="5377" max="5377" width="6.28515625" style="4" customWidth="1"/>
    <col min="5378" max="5378" width="1.7109375" style="4" customWidth="1"/>
    <col min="5379" max="5379" width="7" style="4" customWidth="1"/>
    <col min="5380" max="5380" width="5.5703125" style="4" customWidth="1"/>
    <col min="5381" max="5387" width="4.7109375" style="4" customWidth="1"/>
    <col min="5388" max="5388" width="5.28515625" style="4" customWidth="1"/>
    <col min="5389" max="5389" width="4.42578125" style="4" customWidth="1"/>
    <col min="5390" max="5390" width="5.85546875" style="4" customWidth="1"/>
    <col min="5391" max="5391" width="7.42578125" style="4" customWidth="1"/>
    <col min="5392" max="5392" width="10.5703125" style="4" customWidth="1"/>
    <col min="5393" max="5393" width="9.42578125" style="4" customWidth="1"/>
    <col min="5394" max="5394" width="12" style="4" customWidth="1"/>
    <col min="5395" max="5632" width="8" style="4"/>
    <col min="5633" max="5633" width="6.28515625" style="4" customWidth="1"/>
    <col min="5634" max="5634" width="1.7109375" style="4" customWidth="1"/>
    <col min="5635" max="5635" width="7" style="4" customWidth="1"/>
    <col min="5636" max="5636" width="5.5703125" style="4" customWidth="1"/>
    <col min="5637" max="5643" width="4.7109375" style="4" customWidth="1"/>
    <col min="5644" max="5644" width="5.28515625" style="4" customWidth="1"/>
    <col min="5645" max="5645" width="4.42578125" style="4" customWidth="1"/>
    <col min="5646" max="5646" width="5.85546875" style="4" customWidth="1"/>
    <col min="5647" max="5647" width="7.42578125" style="4" customWidth="1"/>
    <col min="5648" max="5648" width="10.5703125" style="4" customWidth="1"/>
    <col min="5649" max="5649" width="9.42578125" style="4" customWidth="1"/>
    <col min="5650" max="5650" width="12" style="4" customWidth="1"/>
    <col min="5651" max="5888" width="8" style="4"/>
    <col min="5889" max="5889" width="6.28515625" style="4" customWidth="1"/>
    <col min="5890" max="5890" width="1.7109375" style="4" customWidth="1"/>
    <col min="5891" max="5891" width="7" style="4" customWidth="1"/>
    <col min="5892" max="5892" width="5.5703125" style="4" customWidth="1"/>
    <col min="5893" max="5899" width="4.7109375" style="4" customWidth="1"/>
    <col min="5900" max="5900" width="5.28515625" style="4" customWidth="1"/>
    <col min="5901" max="5901" width="4.42578125" style="4" customWidth="1"/>
    <col min="5902" max="5902" width="5.85546875" style="4" customWidth="1"/>
    <col min="5903" max="5903" width="7.42578125" style="4" customWidth="1"/>
    <col min="5904" max="5904" width="10.5703125" style="4" customWidth="1"/>
    <col min="5905" max="5905" width="9.42578125" style="4" customWidth="1"/>
    <col min="5906" max="5906" width="12" style="4" customWidth="1"/>
    <col min="5907" max="6144" width="8" style="4"/>
    <col min="6145" max="6145" width="6.28515625" style="4" customWidth="1"/>
    <col min="6146" max="6146" width="1.7109375" style="4" customWidth="1"/>
    <col min="6147" max="6147" width="7" style="4" customWidth="1"/>
    <col min="6148" max="6148" width="5.5703125" style="4" customWidth="1"/>
    <col min="6149" max="6155" width="4.7109375" style="4" customWidth="1"/>
    <col min="6156" max="6156" width="5.28515625" style="4" customWidth="1"/>
    <col min="6157" max="6157" width="4.42578125" style="4" customWidth="1"/>
    <col min="6158" max="6158" width="5.85546875" style="4" customWidth="1"/>
    <col min="6159" max="6159" width="7.42578125" style="4" customWidth="1"/>
    <col min="6160" max="6160" width="10.5703125" style="4" customWidth="1"/>
    <col min="6161" max="6161" width="9.42578125" style="4" customWidth="1"/>
    <col min="6162" max="6162" width="12" style="4" customWidth="1"/>
    <col min="6163" max="6400" width="8" style="4"/>
    <col min="6401" max="6401" width="6.28515625" style="4" customWidth="1"/>
    <col min="6402" max="6402" width="1.7109375" style="4" customWidth="1"/>
    <col min="6403" max="6403" width="7" style="4" customWidth="1"/>
    <col min="6404" max="6404" width="5.5703125" style="4" customWidth="1"/>
    <col min="6405" max="6411" width="4.7109375" style="4" customWidth="1"/>
    <col min="6412" max="6412" width="5.28515625" style="4" customWidth="1"/>
    <col min="6413" max="6413" width="4.42578125" style="4" customWidth="1"/>
    <col min="6414" max="6414" width="5.85546875" style="4" customWidth="1"/>
    <col min="6415" max="6415" width="7.42578125" style="4" customWidth="1"/>
    <col min="6416" max="6416" width="10.5703125" style="4" customWidth="1"/>
    <col min="6417" max="6417" width="9.42578125" style="4" customWidth="1"/>
    <col min="6418" max="6418" width="12" style="4" customWidth="1"/>
    <col min="6419" max="6656" width="8" style="4"/>
    <col min="6657" max="6657" width="6.28515625" style="4" customWidth="1"/>
    <col min="6658" max="6658" width="1.7109375" style="4" customWidth="1"/>
    <col min="6659" max="6659" width="7" style="4" customWidth="1"/>
    <col min="6660" max="6660" width="5.5703125" style="4" customWidth="1"/>
    <col min="6661" max="6667" width="4.7109375" style="4" customWidth="1"/>
    <col min="6668" max="6668" width="5.28515625" style="4" customWidth="1"/>
    <col min="6669" max="6669" width="4.42578125" style="4" customWidth="1"/>
    <col min="6670" max="6670" width="5.85546875" style="4" customWidth="1"/>
    <col min="6671" max="6671" width="7.42578125" style="4" customWidth="1"/>
    <col min="6672" max="6672" width="10.5703125" style="4" customWidth="1"/>
    <col min="6673" max="6673" width="9.42578125" style="4" customWidth="1"/>
    <col min="6674" max="6674" width="12" style="4" customWidth="1"/>
    <col min="6675" max="6912" width="8" style="4"/>
    <col min="6913" max="6913" width="6.28515625" style="4" customWidth="1"/>
    <col min="6914" max="6914" width="1.7109375" style="4" customWidth="1"/>
    <col min="6915" max="6915" width="7" style="4" customWidth="1"/>
    <col min="6916" max="6916" width="5.5703125" style="4" customWidth="1"/>
    <col min="6917" max="6923" width="4.7109375" style="4" customWidth="1"/>
    <col min="6924" max="6924" width="5.28515625" style="4" customWidth="1"/>
    <col min="6925" max="6925" width="4.42578125" style="4" customWidth="1"/>
    <col min="6926" max="6926" width="5.85546875" style="4" customWidth="1"/>
    <col min="6927" max="6927" width="7.42578125" style="4" customWidth="1"/>
    <col min="6928" max="6928" width="10.5703125" style="4" customWidth="1"/>
    <col min="6929" max="6929" width="9.42578125" style="4" customWidth="1"/>
    <col min="6930" max="6930" width="12" style="4" customWidth="1"/>
    <col min="6931" max="7168" width="8" style="4"/>
    <col min="7169" max="7169" width="6.28515625" style="4" customWidth="1"/>
    <col min="7170" max="7170" width="1.7109375" style="4" customWidth="1"/>
    <col min="7171" max="7171" width="7" style="4" customWidth="1"/>
    <col min="7172" max="7172" width="5.5703125" style="4" customWidth="1"/>
    <col min="7173" max="7179" width="4.7109375" style="4" customWidth="1"/>
    <col min="7180" max="7180" width="5.28515625" style="4" customWidth="1"/>
    <col min="7181" max="7181" width="4.42578125" style="4" customWidth="1"/>
    <col min="7182" max="7182" width="5.85546875" style="4" customWidth="1"/>
    <col min="7183" max="7183" width="7.42578125" style="4" customWidth="1"/>
    <col min="7184" max="7184" width="10.5703125" style="4" customWidth="1"/>
    <col min="7185" max="7185" width="9.42578125" style="4" customWidth="1"/>
    <col min="7186" max="7186" width="12" style="4" customWidth="1"/>
    <col min="7187" max="7424" width="8" style="4"/>
    <col min="7425" max="7425" width="6.28515625" style="4" customWidth="1"/>
    <col min="7426" max="7426" width="1.7109375" style="4" customWidth="1"/>
    <col min="7427" max="7427" width="7" style="4" customWidth="1"/>
    <col min="7428" max="7428" width="5.5703125" style="4" customWidth="1"/>
    <col min="7429" max="7435" width="4.7109375" style="4" customWidth="1"/>
    <col min="7436" max="7436" width="5.28515625" style="4" customWidth="1"/>
    <col min="7437" max="7437" width="4.42578125" style="4" customWidth="1"/>
    <col min="7438" max="7438" width="5.85546875" style="4" customWidth="1"/>
    <col min="7439" max="7439" width="7.42578125" style="4" customWidth="1"/>
    <col min="7440" max="7440" width="10.5703125" style="4" customWidth="1"/>
    <col min="7441" max="7441" width="9.42578125" style="4" customWidth="1"/>
    <col min="7442" max="7442" width="12" style="4" customWidth="1"/>
    <col min="7443" max="7680" width="8" style="4"/>
    <col min="7681" max="7681" width="6.28515625" style="4" customWidth="1"/>
    <col min="7682" max="7682" width="1.7109375" style="4" customWidth="1"/>
    <col min="7683" max="7683" width="7" style="4" customWidth="1"/>
    <col min="7684" max="7684" width="5.5703125" style="4" customWidth="1"/>
    <col min="7685" max="7691" width="4.7109375" style="4" customWidth="1"/>
    <col min="7692" max="7692" width="5.28515625" style="4" customWidth="1"/>
    <col min="7693" max="7693" width="4.42578125" style="4" customWidth="1"/>
    <col min="7694" max="7694" width="5.85546875" style="4" customWidth="1"/>
    <col min="7695" max="7695" width="7.42578125" style="4" customWidth="1"/>
    <col min="7696" max="7696" width="10.5703125" style="4" customWidth="1"/>
    <col min="7697" max="7697" width="9.42578125" style="4" customWidth="1"/>
    <col min="7698" max="7698" width="12" style="4" customWidth="1"/>
    <col min="7699" max="7936" width="8" style="4"/>
    <col min="7937" max="7937" width="6.28515625" style="4" customWidth="1"/>
    <col min="7938" max="7938" width="1.7109375" style="4" customWidth="1"/>
    <col min="7939" max="7939" width="7" style="4" customWidth="1"/>
    <col min="7940" max="7940" width="5.5703125" style="4" customWidth="1"/>
    <col min="7941" max="7947" width="4.7109375" style="4" customWidth="1"/>
    <col min="7948" max="7948" width="5.28515625" style="4" customWidth="1"/>
    <col min="7949" max="7949" width="4.42578125" style="4" customWidth="1"/>
    <col min="7950" max="7950" width="5.85546875" style="4" customWidth="1"/>
    <col min="7951" max="7951" width="7.42578125" style="4" customWidth="1"/>
    <col min="7952" max="7952" width="10.5703125" style="4" customWidth="1"/>
    <col min="7953" max="7953" width="9.42578125" style="4" customWidth="1"/>
    <col min="7954" max="7954" width="12" style="4" customWidth="1"/>
    <col min="7955" max="8192" width="8" style="4"/>
    <col min="8193" max="8193" width="6.28515625" style="4" customWidth="1"/>
    <col min="8194" max="8194" width="1.7109375" style="4" customWidth="1"/>
    <col min="8195" max="8195" width="7" style="4" customWidth="1"/>
    <col min="8196" max="8196" width="5.5703125" style="4" customWidth="1"/>
    <col min="8197" max="8203" width="4.7109375" style="4" customWidth="1"/>
    <col min="8204" max="8204" width="5.28515625" style="4" customWidth="1"/>
    <col min="8205" max="8205" width="4.42578125" style="4" customWidth="1"/>
    <col min="8206" max="8206" width="5.85546875" style="4" customWidth="1"/>
    <col min="8207" max="8207" width="7.42578125" style="4" customWidth="1"/>
    <col min="8208" max="8208" width="10.5703125" style="4" customWidth="1"/>
    <col min="8209" max="8209" width="9.42578125" style="4" customWidth="1"/>
    <col min="8210" max="8210" width="12" style="4" customWidth="1"/>
    <col min="8211" max="8448" width="8" style="4"/>
    <col min="8449" max="8449" width="6.28515625" style="4" customWidth="1"/>
    <col min="8450" max="8450" width="1.7109375" style="4" customWidth="1"/>
    <col min="8451" max="8451" width="7" style="4" customWidth="1"/>
    <col min="8452" max="8452" width="5.5703125" style="4" customWidth="1"/>
    <col min="8453" max="8459" width="4.7109375" style="4" customWidth="1"/>
    <col min="8460" max="8460" width="5.28515625" style="4" customWidth="1"/>
    <col min="8461" max="8461" width="4.42578125" style="4" customWidth="1"/>
    <col min="8462" max="8462" width="5.85546875" style="4" customWidth="1"/>
    <col min="8463" max="8463" width="7.42578125" style="4" customWidth="1"/>
    <col min="8464" max="8464" width="10.5703125" style="4" customWidth="1"/>
    <col min="8465" max="8465" width="9.42578125" style="4" customWidth="1"/>
    <col min="8466" max="8466" width="12" style="4" customWidth="1"/>
    <col min="8467" max="8704" width="8" style="4"/>
    <col min="8705" max="8705" width="6.28515625" style="4" customWidth="1"/>
    <col min="8706" max="8706" width="1.7109375" style="4" customWidth="1"/>
    <col min="8707" max="8707" width="7" style="4" customWidth="1"/>
    <col min="8708" max="8708" width="5.5703125" style="4" customWidth="1"/>
    <col min="8709" max="8715" width="4.7109375" style="4" customWidth="1"/>
    <col min="8716" max="8716" width="5.28515625" style="4" customWidth="1"/>
    <col min="8717" max="8717" width="4.42578125" style="4" customWidth="1"/>
    <col min="8718" max="8718" width="5.85546875" style="4" customWidth="1"/>
    <col min="8719" max="8719" width="7.42578125" style="4" customWidth="1"/>
    <col min="8720" max="8720" width="10.5703125" style="4" customWidth="1"/>
    <col min="8721" max="8721" width="9.42578125" style="4" customWidth="1"/>
    <col min="8722" max="8722" width="12" style="4" customWidth="1"/>
    <col min="8723" max="8960" width="8" style="4"/>
    <col min="8961" max="8961" width="6.28515625" style="4" customWidth="1"/>
    <col min="8962" max="8962" width="1.7109375" style="4" customWidth="1"/>
    <col min="8963" max="8963" width="7" style="4" customWidth="1"/>
    <col min="8964" max="8964" width="5.5703125" style="4" customWidth="1"/>
    <col min="8965" max="8971" width="4.7109375" style="4" customWidth="1"/>
    <col min="8972" max="8972" width="5.28515625" style="4" customWidth="1"/>
    <col min="8973" max="8973" width="4.42578125" style="4" customWidth="1"/>
    <col min="8974" max="8974" width="5.85546875" style="4" customWidth="1"/>
    <col min="8975" max="8975" width="7.42578125" style="4" customWidth="1"/>
    <col min="8976" max="8976" width="10.5703125" style="4" customWidth="1"/>
    <col min="8977" max="8977" width="9.42578125" style="4" customWidth="1"/>
    <col min="8978" max="8978" width="12" style="4" customWidth="1"/>
    <col min="8979" max="9216" width="8" style="4"/>
    <col min="9217" max="9217" width="6.28515625" style="4" customWidth="1"/>
    <col min="9218" max="9218" width="1.7109375" style="4" customWidth="1"/>
    <col min="9219" max="9219" width="7" style="4" customWidth="1"/>
    <col min="9220" max="9220" width="5.5703125" style="4" customWidth="1"/>
    <col min="9221" max="9227" width="4.7109375" style="4" customWidth="1"/>
    <col min="9228" max="9228" width="5.28515625" style="4" customWidth="1"/>
    <col min="9229" max="9229" width="4.42578125" style="4" customWidth="1"/>
    <col min="9230" max="9230" width="5.85546875" style="4" customWidth="1"/>
    <col min="9231" max="9231" width="7.42578125" style="4" customWidth="1"/>
    <col min="9232" max="9232" width="10.5703125" style="4" customWidth="1"/>
    <col min="9233" max="9233" width="9.42578125" style="4" customWidth="1"/>
    <col min="9234" max="9234" width="12" style="4" customWidth="1"/>
    <col min="9235" max="9472" width="8" style="4"/>
    <col min="9473" max="9473" width="6.28515625" style="4" customWidth="1"/>
    <col min="9474" max="9474" width="1.7109375" style="4" customWidth="1"/>
    <col min="9475" max="9475" width="7" style="4" customWidth="1"/>
    <col min="9476" max="9476" width="5.5703125" style="4" customWidth="1"/>
    <col min="9477" max="9483" width="4.7109375" style="4" customWidth="1"/>
    <col min="9484" max="9484" width="5.28515625" style="4" customWidth="1"/>
    <col min="9485" max="9485" width="4.42578125" style="4" customWidth="1"/>
    <col min="9486" max="9486" width="5.85546875" style="4" customWidth="1"/>
    <col min="9487" max="9487" width="7.42578125" style="4" customWidth="1"/>
    <col min="9488" max="9488" width="10.5703125" style="4" customWidth="1"/>
    <col min="9489" max="9489" width="9.42578125" style="4" customWidth="1"/>
    <col min="9490" max="9490" width="12" style="4" customWidth="1"/>
    <col min="9491" max="9728" width="8" style="4"/>
    <col min="9729" max="9729" width="6.28515625" style="4" customWidth="1"/>
    <col min="9730" max="9730" width="1.7109375" style="4" customWidth="1"/>
    <col min="9731" max="9731" width="7" style="4" customWidth="1"/>
    <col min="9732" max="9732" width="5.5703125" style="4" customWidth="1"/>
    <col min="9733" max="9739" width="4.7109375" style="4" customWidth="1"/>
    <col min="9740" max="9740" width="5.28515625" style="4" customWidth="1"/>
    <col min="9741" max="9741" width="4.42578125" style="4" customWidth="1"/>
    <col min="9742" max="9742" width="5.85546875" style="4" customWidth="1"/>
    <col min="9743" max="9743" width="7.42578125" style="4" customWidth="1"/>
    <col min="9744" max="9744" width="10.5703125" style="4" customWidth="1"/>
    <col min="9745" max="9745" width="9.42578125" style="4" customWidth="1"/>
    <col min="9746" max="9746" width="12" style="4" customWidth="1"/>
    <col min="9747" max="9984" width="8" style="4"/>
    <col min="9985" max="9985" width="6.28515625" style="4" customWidth="1"/>
    <col min="9986" max="9986" width="1.7109375" style="4" customWidth="1"/>
    <col min="9987" max="9987" width="7" style="4" customWidth="1"/>
    <col min="9988" max="9988" width="5.5703125" style="4" customWidth="1"/>
    <col min="9989" max="9995" width="4.7109375" style="4" customWidth="1"/>
    <col min="9996" max="9996" width="5.28515625" style="4" customWidth="1"/>
    <col min="9997" max="9997" width="4.42578125" style="4" customWidth="1"/>
    <col min="9998" max="9998" width="5.85546875" style="4" customWidth="1"/>
    <col min="9999" max="9999" width="7.42578125" style="4" customWidth="1"/>
    <col min="10000" max="10000" width="10.5703125" style="4" customWidth="1"/>
    <col min="10001" max="10001" width="9.42578125" style="4" customWidth="1"/>
    <col min="10002" max="10002" width="12" style="4" customWidth="1"/>
    <col min="10003" max="10240" width="8" style="4"/>
    <col min="10241" max="10241" width="6.28515625" style="4" customWidth="1"/>
    <col min="10242" max="10242" width="1.7109375" style="4" customWidth="1"/>
    <col min="10243" max="10243" width="7" style="4" customWidth="1"/>
    <col min="10244" max="10244" width="5.5703125" style="4" customWidth="1"/>
    <col min="10245" max="10251" width="4.7109375" style="4" customWidth="1"/>
    <col min="10252" max="10252" width="5.28515625" style="4" customWidth="1"/>
    <col min="10253" max="10253" width="4.42578125" style="4" customWidth="1"/>
    <col min="10254" max="10254" width="5.85546875" style="4" customWidth="1"/>
    <col min="10255" max="10255" width="7.42578125" style="4" customWidth="1"/>
    <col min="10256" max="10256" width="10.5703125" style="4" customWidth="1"/>
    <col min="10257" max="10257" width="9.42578125" style="4" customWidth="1"/>
    <col min="10258" max="10258" width="12" style="4" customWidth="1"/>
    <col min="10259" max="10496" width="8" style="4"/>
    <col min="10497" max="10497" width="6.28515625" style="4" customWidth="1"/>
    <col min="10498" max="10498" width="1.7109375" style="4" customWidth="1"/>
    <col min="10499" max="10499" width="7" style="4" customWidth="1"/>
    <col min="10500" max="10500" width="5.5703125" style="4" customWidth="1"/>
    <col min="10501" max="10507" width="4.7109375" style="4" customWidth="1"/>
    <col min="10508" max="10508" width="5.28515625" style="4" customWidth="1"/>
    <col min="10509" max="10509" width="4.42578125" style="4" customWidth="1"/>
    <col min="10510" max="10510" width="5.85546875" style="4" customWidth="1"/>
    <col min="10511" max="10511" width="7.42578125" style="4" customWidth="1"/>
    <col min="10512" max="10512" width="10.5703125" style="4" customWidth="1"/>
    <col min="10513" max="10513" width="9.42578125" style="4" customWidth="1"/>
    <col min="10514" max="10514" width="12" style="4" customWidth="1"/>
    <col min="10515" max="10752" width="8" style="4"/>
    <col min="10753" max="10753" width="6.28515625" style="4" customWidth="1"/>
    <col min="10754" max="10754" width="1.7109375" style="4" customWidth="1"/>
    <col min="10755" max="10755" width="7" style="4" customWidth="1"/>
    <col min="10756" max="10756" width="5.5703125" style="4" customWidth="1"/>
    <col min="10757" max="10763" width="4.7109375" style="4" customWidth="1"/>
    <col min="10764" max="10764" width="5.28515625" style="4" customWidth="1"/>
    <col min="10765" max="10765" width="4.42578125" style="4" customWidth="1"/>
    <col min="10766" max="10766" width="5.85546875" style="4" customWidth="1"/>
    <col min="10767" max="10767" width="7.42578125" style="4" customWidth="1"/>
    <col min="10768" max="10768" width="10.5703125" style="4" customWidth="1"/>
    <col min="10769" max="10769" width="9.42578125" style="4" customWidth="1"/>
    <col min="10770" max="10770" width="12" style="4" customWidth="1"/>
    <col min="10771" max="11008" width="8" style="4"/>
    <col min="11009" max="11009" width="6.28515625" style="4" customWidth="1"/>
    <col min="11010" max="11010" width="1.7109375" style="4" customWidth="1"/>
    <col min="11011" max="11011" width="7" style="4" customWidth="1"/>
    <col min="11012" max="11012" width="5.5703125" style="4" customWidth="1"/>
    <col min="11013" max="11019" width="4.7109375" style="4" customWidth="1"/>
    <col min="11020" max="11020" width="5.28515625" style="4" customWidth="1"/>
    <col min="11021" max="11021" width="4.42578125" style="4" customWidth="1"/>
    <col min="11022" max="11022" width="5.85546875" style="4" customWidth="1"/>
    <col min="11023" max="11023" width="7.42578125" style="4" customWidth="1"/>
    <col min="11024" max="11024" width="10.5703125" style="4" customWidth="1"/>
    <col min="11025" max="11025" width="9.42578125" style="4" customWidth="1"/>
    <col min="11026" max="11026" width="12" style="4" customWidth="1"/>
    <col min="11027" max="11264" width="8" style="4"/>
    <col min="11265" max="11265" width="6.28515625" style="4" customWidth="1"/>
    <col min="11266" max="11266" width="1.7109375" style="4" customWidth="1"/>
    <col min="11267" max="11267" width="7" style="4" customWidth="1"/>
    <col min="11268" max="11268" width="5.5703125" style="4" customWidth="1"/>
    <col min="11269" max="11275" width="4.7109375" style="4" customWidth="1"/>
    <col min="11276" max="11276" width="5.28515625" style="4" customWidth="1"/>
    <col min="11277" max="11277" width="4.42578125" style="4" customWidth="1"/>
    <col min="11278" max="11278" width="5.85546875" style="4" customWidth="1"/>
    <col min="11279" max="11279" width="7.42578125" style="4" customWidth="1"/>
    <col min="11280" max="11280" width="10.5703125" style="4" customWidth="1"/>
    <col min="11281" max="11281" width="9.42578125" style="4" customWidth="1"/>
    <col min="11282" max="11282" width="12" style="4" customWidth="1"/>
    <col min="11283" max="11520" width="8" style="4"/>
    <col min="11521" max="11521" width="6.28515625" style="4" customWidth="1"/>
    <col min="11522" max="11522" width="1.7109375" style="4" customWidth="1"/>
    <col min="11523" max="11523" width="7" style="4" customWidth="1"/>
    <col min="11524" max="11524" width="5.5703125" style="4" customWidth="1"/>
    <col min="11525" max="11531" width="4.7109375" style="4" customWidth="1"/>
    <col min="11532" max="11532" width="5.28515625" style="4" customWidth="1"/>
    <col min="11533" max="11533" width="4.42578125" style="4" customWidth="1"/>
    <col min="11534" max="11534" width="5.85546875" style="4" customWidth="1"/>
    <col min="11535" max="11535" width="7.42578125" style="4" customWidth="1"/>
    <col min="11536" max="11536" width="10.5703125" style="4" customWidth="1"/>
    <col min="11537" max="11537" width="9.42578125" style="4" customWidth="1"/>
    <col min="11538" max="11538" width="12" style="4" customWidth="1"/>
    <col min="11539" max="11776" width="8" style="4"/>
    <col min="11777" max="11777" width="6.28515625" style="4" customWidth="1"/>
    <col min="11778" max="11778" width="1.7109375" style="4" customWidth="1"/>
    <col min="11779" max="11779" width="7" style="4" customWidth="1"/>
    <col min="11780" max="11780" width="5.5703125" style="4" customWidth="1"/>
    <col min="11781" max="11787" width="4.7109375" style="4" customWidth="1"/>
    <col min="11788" max="11788" width="5.28515625" style="4" customWidth="1"/>
    <col min="11789" max="11789" width="4.42578125" style="4" customWidth="1"/>
    <col min="11790" max="11790" width="5.85546875" style="4" customWidth="1"/>
    <col min="11791" max="11791" width="7.42578125" style="4" customWidth="1"/>
    <col min="11792" max="11792" width="10.5703125" style="4" customWidth="1"/>
    <col min="11793" max="11793" width="9.42578125" style="4" customWidth="1"/>
    <col min="11794" max="11794" width="12" style="4" customWidth="1"/>
    <col min="11795" max="12032" width="8" style="4"/>
    <col min="12033" max="12033" width="6.28515625" style="4" customWidth="1"/>
    <col min="12034" max="12034" width="1.7109375" style="4" customWidth="1"/>
    <col min="12035" max="12035" width="7" style="4" customWidth="1"/>
    <col min="12036" max="12036" width="5.5703125" style="4" customWidth="1"/>
    <col min="12037" max="12043" width="4.7109375" style="4" customWidth="1"/>
    <col min="12044" max="12044" width="5.28515625" style="4" customWidth="1"/>
    <col min="12045" max="12045" width="4.42578125" style="4" customWidth="1"/>
    <col min="12046" max="12046" width="5.85546875" style="4" customWidth="1"/>
    <col min="12047" max="12047" width="7.42578125" style="4" customWidth="1"/>
    <col min="12048" max="12048" width="10.5703125" style="4" customWidth="1"/>
    <col min="12049" max="12049" width="9.42578125" style="4" customWidth="1"/>
    <col min="12050" max="12050" width="12" style="4" customWidth="1"/>
    <col min="12051" max="12288" width="8" style="4"/>
    <col min="12289" max="12289" width="6.28515625" style="4" customWidth="1"/>
    <col min="12290" max="12290" width="1.7109375" style="4" customWidth="1"/>
    <col min="12291" max="12291" width="7" style="4" customWidth="1"/>
    <col min="12292" max="12292" width="5.5703125" style="4" customWidth="1"/>
    <col min="12293" max="12299" width="4.7109375" style="4" customWidth="1"/>
    <col min="12300" max="12300" width="5.28515625" style="4" customWidth="1"/>
    <col min="12301" max="12301" width="4.42578125" style="4" customWidth="1"/>
    <col min="12302" max="12302" width="5.85546875" style="4" customWidth="1"/>
    <col min="12303" max="12303" width="7.42578125" style="4" customWidth="1"/>
    <col min="12304" max="12304" width="10.5703125" style="4" customWidth="1"/>
    <col min="12305" max="12305" width="9.42578125" style="4" customWidth="1"/>
    <col min="12306" max="12306" width="12" style="4" customWidth="1"/>
    <col min="12307" max="12544" width="8" style="4"/>
    <col min="12545" max="12545" width="6.28515625" style="4" customWidth="1"/>
    <col min="12546" max="12546" width="1.7109375" style="4" customWidth="1"/>
    <col min="12547" max="12547" width="7" style="4" customWidth="1"/>
    <col min="12548" max="12548" width="5.5703125" style="4" customWidth="1"/>
    <col min="12549" max="12555" width="4.7109375" style="4" customWidth="1"/>
    <col min="12556" max="12556" width="5.28515625" style="4" customWidth="1"/>
    <col min="12557" max="12557" width="4.42578125" style="4" customWidth="1"/>
    <col min="12558" max="12558" width="5.85546875" style="4" customWidth="1"/>
    <col min="12559" max="12559" width="7.42578125" style="4" customWidth="1"/>
    <col min="12560" max="12560" width="10.5703125" style="4" customWidth="1"/>
    <col min="12561" max="12561" width="9.42578125" style="4" customWidth="1"/>
    <col min="12562" max="12562" width="12" style="4" customWidth="1"/>
    <col min="12563" max="12800" width="8" style="4"/>
    <col min="12801" max="12801" width="6.28515625" style="4" customWidth="1"/>
    <col min="12802" max="12802" width="1.7109375" style="4" customWidth="1"/>
    <col min="12803" max="12803" width="7" style="4" customWidth="1"/>
    <col min="12804" max="12804" width="5.5703125" style="4" customWidth="1"/>
    <col min="12805" max="12811" width="4.7109375" style="4" customWidth="1"/>
    <col min="12812" max="12812" width="5.28515625" style="4" customWidth="1"/>
    <col min="12813" max="12813" width="4.42578125" style="4" customWidth="1"/>
    <col min="12814" max="12814" width="5.85546875" style="4" customWidth="1"/>
    <col min="12815" max="12815" width="7.42578125" style="4" customWidth="1"/>
    <col min="12816" max="12816" width="10.5703125" style="4" customWidth="1"/>
    <col min="12817" max="12817" width="9.42578125" style="4" customWidth="1"/>
    <col min="12818" max="12818" width="12" style="4" customWidth="1"/>
    <col min="12819" max="13056" width="8" style="4"/>
    <col min="13057" max="13057" width="6.28515625" style="4" customWidth="1"/>
    <col min="13058" max="13058" width="1.7109375" style="4" customWidth="1"/>
    <col min="13059" max="13059" width="7" style="4" customWidth="1"/>
    <col min="13060" max="13060" width="5.5703125" style="4" customWidth="1"/>
    <col min="13061" max="13067" width="4.7109375" style="4" customWidth="1"/>
    <col min="13068" max="13068" width="5.28515625" style="4" customWidth="1"/>
    <col min="13069" max="13069" width="4.42578125" style="4" customWidth="1"/>
    <col min="13070" max="13070" width="5.85546875" style="4" customWidth="1"/>
    <col min="13071" max="13071" width="7.42578125" style="4" customWidth="1"/>
    <col min="13072" max="13072" width="10.5703125" style="4" customWidth="1"/>
    <col min="13073" max="13073" width="9.42578125" style="4" customWidth="1"/>
    <col min="13074" max="13074" width="12" style="4" customWidth="1"/>
    <col min="13075" max="13312" width="8" style="4"/>
    <col min="13313" max="13313" width="6.28515625" style="4" customWidth="1"/>
    <col min="13314" max="13314" width="1.7109375" style="4" customWidth="1"/>
    <col min="13315" max="13315" width="7" style="4" customWidth="1"/>
    <col min="13316" max="13316" width="5.5703125" style="4" customWidth="1"/>
    <col min="13317" max="13323" width="4.7109375" style="4" customWidth="1"/>
    <col min="13324" max="13324" width="5.28515625" style="4" customWidth="1"/>
    <col min="13325" max="13325" width="4.42578125" style="4" customWidth="1"/>
    <col min="13326" max="13326" width="5.85546875" style="4" customWidth="1"/>
    <col min="13327" max="13327" width="7.42578125" style="4" customWidth="1"/>
    <col min="13328" max="13328" width="10.5703125" style="4" customWidth="1"/>
    <col min="13329" max="13329" width="9.42578125" style="4" customWidth="1"/>
    <col min="13330" max="13330" width="12" style="4" customWidth="1"/>
    <col min="13331" max="13568" width="8" style="4"/>
    <col min="13569" max="13569" width="6.28515625" style="4" customWidth="1"/>
    <col min="13570" max="13570" width="1.7109375" style="4" customWidth="1"/>
    <col min="13571" max="13571" width="7" style="4" customWidth="1"/>
    <col min="13572" max="13572" width="5.5703125" style="4" customWidth="1"/>
    <col min="13573" max="13579" width="4.7109375" style="4" customWidth="1"/>
    <col min="13580" max="13580" width="5.28515625" style="4" customWidth="1"/>
    <col min="13581" max="13581" width="4.42578125" style="4" customWidth="1"/>
    <col min="13582" max="13582" width="5.85546875" style="4" customWidth="1"/>
    <col min="13583" max="13583" width="7.42578125" style="4" customWidth="1"/>
    <col min="13584" max="13584" width="10.5703125" style="4" customWidth="1"/>
    <col min="13585" max="13585" width="9.42578125" style="4" customWidth="1"/>
    <col min="13586" max="13586" width="12" style="4" customWidth="1"/>
    <col min="13587" max="13824" width="8" style="4"/>
    <col min="13825" max="13825" width="6.28515625" style="4" customWidth="1"/>
    <col min="13826" max="13826" width="1.7109375" style="4" customWidth="1"/>
    <col min="13827" max="13827" width="7" style="4" customWidth="1"/>
    <col min="13828" max="13828" width="5.5703125" style="4" customWidth="1"/>
    <col min="13829" max="13835" width="4.7109375" style="4" customWidth="1"/>
    <col min="13836" max="13836" width="5.28515625" style="4" customWidth="1"/>
    <col min="13837" max="13837" width="4.42578125" style="4" customWidth="1"/>
    <col min="13838" max="13838" width="5.85546875" style="4" customWidth="1"/>
    <col min="13839" max="13839" width="7.42578125" style="4" customWidth="1"/>
    <col min="13840" max="13840" width="10.5703125" style="4" customWidth="1"/>
    <col min="13841" max="13841" width="9.42578125" style="4" customWidth="1"/>
    <col min="13842" max="13842" width="12" style="4" customWidth="1"/>
    <col min="13843" max="14080" width="8" style="4"/>
    <col min="14081" max="14081" width="6.28515625" style="4" customWidth="1"/>
    <col min="14082" max="14082" width="1.7109375" style="4" customWidth="1"/>
    <col min="14083" max="14083" width="7" style="4" customWidth="1"/>
    <col min="14084" max="14084" width="5.5703125" style="4" customWidth="1"/>
    <col min="14085" max="14091" width="4.7109375" style="4" customWidth="1"/>
    <col min="14092" max="14092" width="5.28515625" style="4" customWidth="1"/>
    <col min="14093" max="14093" width="4.42578125" style="4" customWidth="1"/>
    <col min="14094" max="14094" width="5.85546875" style="4" customWidth="1"/>
    <col min="14095" max="14095" width="7.42578125" style="4" customWidth="1"/>
    <col min="14096" max="14096" width="10.5703125" style="4" customWidth="1"/>
    <col min="14097" max="14097" width="9.42578125" style="4" customWidth="1"/>
    <col min="14098" max="14098" width="12" style="4" customWidth="1"/>
    <col min="14099" max="14336" width="8" style="4"/>
    <col min="14337" max="14337" width="6.28515625" style="4" customWidth="1"/>
    <col min="14338" max="14338" width="1.7109375" style="4" customWidth="1"/>
    <col min="14339" max="14339" width="7" style="4" customWidth="1"/>
    <col min="14340" max="14340" width="5.5703125" style="4" customWidth="1"/>
    <col min="14341" max="14347" width="4.7109375" style="4" customWidth="1"/>
    <col min="14348" max="14348" width="5.28515625" style="4" customWidth="1"/>
    <col min="14349" max="14349" width="4.42578125" style="4" customWidth="1"/>
    <col min="14350" max="14350" width="5.85546875" style="4" customWidth="1"/>
    <col min="14351" max="14351" width="7.42578125" style="4" customWidth="1"/>
    <col min="14352" max="14352" width="10.5703125" style="4" customWidth="1"/>
    <col min="14353" max="14353" width="9.42578125" style="4" customWidth="1"/>
    <col min="14354" max="14354" width="12" style="4" customWidth="1"/>
    <col min="14355" max="14592" width="8" style="4"/>
    <col min="14593" max="14593" width="6.28515625" style="4" customWidth="1"/>
    <col min="14594" max="14594" width="1.7109375" style="4" customWidth="1"/>
    <col min="14595" max="14595" width="7" style="4" customWidth="1"/>
    <col min="14596" max="14596" width="5.5703125" style="4" customWidth="1"/>
    <col min="14597" max="14603" width="4.7109375" style="4" customWidth="1"/>
    <col min="14604" max="14604" width="5.28515625" style="4" customWidth="1"/>
    <col min="14605" max="14605" width="4.42578125" style="4" customWidth="1"/>
    <col min="14606" max="14606" width="5.85546875" style="4" customWidth="1"/>
    <col min="14607" max="14607" width="7.42578125" style="4" customWidth="1"/>
    <col min="14608" max="14608" width="10.5703125" style="4" customWidth="1"/>
    <col min="14609" max="14609" width="9.42578125" style="4" customWidth="1"/>
    <col min="14610" max="14610" width="12" style="4" customWidth="1"/>
    <col min="14611" max="14848" width="8" style="4"/>
    <col min="14849" max="14849" width="6.28515625" style="4" customWidth="1"/>
    <col min="14850" max="14850" width="1.7109375" style="4" customWidth="1"/>
    <col min="14851" max="14851" width="7" style="4" customWidth="1"/>
    <col min="14852" max="14852" width="5.5703125" style="4" customWidth="1"/>
    <col min="14853" max="14859" width="4.7109375" style="4" customWidth="1"/>
    <col min="14860" max="14860" width="5.28515625" style="4" customWidth="1"/>
    <col min="14861" max="14861" width="4.42578125" style="4" customWidth="1"/>
    <col min="14862" max="14862" width="5.85546875" style="4" customWidth="1"/>
    <col min="14863" max="14863" width="7.42578125" style="4" customWidth="1"/>
    <col min="14864" max="14864" width="10.5703125" style="4" customWidth="1"/>
    <col min="14865" max="14865" width="9.42578125" style="4" customWidth="1"/>
    <col min="14866" max="14866" width="12" style="4" customWidth="1"/>
    <col min="14867" max="15104" width="8" style="4"/>
    <col min="15105" max="15105" width="6.28515625" style="4" customWidth="1"/>
    <col min="15106" max="15106" width="1.7109375" style="4" customWidth="1"/>
    <col min="15107" max="15107" width="7" style="4" customWidth="1"/>
    <col min="15108" max="15108" width="5.5703125" style="4" customWidth="1"/>
    <col min="15109" max="15115" width="4.7109375" style="4" customWidth="1"/>
    <col min="15116" max="15116" width="5.28515625" style="4" customWidth="1"/>
    <col min="15117" max="15117" width="4.42578125" style="4" customWidth="1"/>
    <col min="15118" max="15118" width="5.85546875" style="4" customWidth="1"/>
    <col min="15119" max="15119" width="7.42578125" style="4" customWidth="1"/>
    <col min="15120" max="15120" width="10.5703125" style="4" customWidth="1"/>
    <col min="15121" max="15121" width="9.42578125" style="4" customWidth="1"/>
    <col min="15122" max="15122" width="12" style="4" customWidth="1"/>
    <col min="15123" max="15360" width="8" style="4"/>
    <col min="15361" max="15361" width="6.28515625" style="4" customWidth="1"/>
    <col min="15362" max="15362" width="1.7109375" style="4" customWidth="1"/>
    <col min="15363" max="15363" width="7" style="4" customWidth="1"/>
    <col min="15364" max="15364" width="5.5703125" style="4" customWidth="1"/>
    <col min="15365" max="15371" width="4.7109375" style="4" customWidth="1"/>
    <col min="15372" max="15372" width="5.28515625" style="4" customWidth="1"/>
    <col min="15373" max="15373" width="4.42578125" style="4" customWidth="1"/>
    <col min="15374" max="15374" width="5.85546875" style="4" customWidth="1"/>
    <col min="15375" max="15375" width="7.42578125" style="4" customWidth="1"/>
    <col min="15376" max="15376" width="10.5703125" style="4" customWidth="1"/>
    <col min="15377" max="15377" width="9.42578125" style="4" customWidth="1"/>
    <col min="15378" max="15378" width="12" style="4" customWidth="1"/>
    <col min="15379" max="15616" width="8" style="4"/>
    <col min="15617" max="15617" width="6.28515625" style="4" customWidth="1"/>
    <col min="15618" max="15618" width="1.7109375" style="4" customWidth="1"/>
    <col min="15619" max="15619" width="7" style="4" customWidth="1"/>
    <col min="15620" max="15620" width="5.5703125" style="4" customWidth="1"/>
    <col min="15621" max="15627" width="4.7109375" style="4" customWidth="1"/>
    <col min="15628" max="15628" width="5.28515625" style="4" customWidth="1"/>
    <col min="15629" max="15629" width="4.42578125" style="4" customWidth="1"/>
    <col min="15630" max="15630" width="5.85546875" style="4" customWidth="1"/>
    <col min="15631" max="15631" width="7.42578125" style="4" customWidth="1"/>
    <col min="15632" max="15632" width="10.5703125" style="4" customWidth="1"/>
    <col min="15633" max="15633" width="9.42578125" style="4" customWidth="1"/>
    <col min="15634" max="15634" width="12" style="4" customWidth="1"/>
    <col min="15635" max="15872" width="8" style="4"/>
    <col min="15873" max="15873" width="6.28515625" style="4" customWidth="1"/>
    <col min="15874" max="15874" width="1.7109375" style="4" customWidth="1"/>
    <col min="15875" max="15875" width="7" style="4" customWidth="1"/>
    <col min="15876" max="15876" width="5.5703125" style="4" customWidth="1"/>
    <col min="15877" max="15883" width="4.7109375" style="4" customWidth="1"/>
    <col min="15884" max="15884" width="5.28515625" style="4" customWidth="1"/>
    <col min="15885" max="15885" width="4.42578125" style="4" customWidth="1"/>
    <col min="15886" max="15886" width="5.85546875" style="4" customWidth="1"/>
    <col min="15887" max="15887" width="7.42578125" style="4" customWidth="1"/>
    <col min="15888" max="15888" width="10.5703125" style="4" customWidth="1"/>
    <col min="15889" max="15889" width="9.42578125" style="4" customWidth="1"/>
    <col min="15890" max="15890" width="12" style="4" customWidth="1"/>
    <col min="15891" max="16128" width="8" style="4"/>
    <col min="16129" max="16129" width="6.28515625" style="4" customWidth="1"/>
    <col min="16130" max="16130" width="1.7109375" style="4" customWidth="1"/>
    <col min="16131" max="16131" width="7" style="4" customWidth="1"/>
    <col min="16132" max="16132" width="5.5703125" style="4" customWidth="1"/>
    <col min="16133" max="16139" width="4.7109375" style="4" customWidth="1"/>
    <col min="16140" max="16140" width="5.28515625" style="4" customWidth="1"/>
    <col min="16141" max="16141" width="4.42578125" style="4" customWidth="1"/>
    <col min="16142" max="16142" width="5.85546875" style="4" customWidth="1"/>
    <col min="16143" max="16143" width="7.42578125" style="4" customWidth="1"/>
    <col min="16144" max="16144" width="10.5703125" style="4" customWidth="1"/>
    <col min="16145" max="16145" width="9.42578125" style="4" customWidth="1"/>
    <col min="16146" max="16146" width="12" style="4" customWidth="1"/>
    <col min="16147" max="16384" width="8" style="4"/>
  </cols>
  <sheetData>
    <row r="1" spans="1:18" ht="12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2</v>
      </c>
      <c r="R1" s="3"/>
    </row>
    <row r="2" spans="1:18" ht="12.7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73"/>
      <c r="B4" s="74"/>
      <c r="C4" s="75"/>
      <c r="D4" s="73"/>
      <c r="E4" s="73"/>
      <c r="F4" s="73"/>
      <c r="G4" s="73"/>
      <c r="H4" s="73"/>
      <c r="I4" s="73"/>
      <c r="J4" s="73"/>
      <c r="K4" s="73"/>
      <c r="L4" s="73"/>
      <c r="M4" s="73"/>
      <c r="N4" s="76"/>
      <c r="O4" s="76"/>
      <c r="P4" s="77"/>
      <c r="Q4" s="12"/>
      <c r="R4" s="10"/>
    </row>
    <row r="5" spans="1:18" ht="15">
      <c r="A5" s="78"/>
      <c r="B5" s="79" t="s">
        <v>18</v>
      </c>
      <c r="C5" s="4"/>
      <c r="E5" s="79"/>
      <c r="F5" s="79"/>
      <c r="G5" s="79"/>
      <c r="H5" s="79"/>
      <c r="I5" s="79"/>
      <c r="J5" s="79"/>
      <c r="K5" s="79"/>
      <c r="L5" s="76"/>
      <c r="M5" s="76"/>
      <c r="N5" s="76"/>
      <c r="O5" s="76"/>
      <c r="P5" s="77"/>
      <c r="Q5" s="12"/>
      <c r="R5" s="10"/>
    </row>
    <row r="6" spans="1:18" ht="15">
      <c r="A6" s="78"/>
      <c r="C6" s="79"/>
      <c r="D6" s="79"/>
      <c r="E6" s="80"/>
      <c r="F6" s="80"/>
      <c r="G6" s="80"/>
      <c r="H6" s="80"/>
      <c r="I6" s="80"/>
      <c r="J6" s="80"/>
      <c r="K6" s="80"/>
      <c r="L6" s="76"/>
      <c r="M6" s="76"/>
      <c r="N6" s="76"/>
      <c r="O6" s="76"/>
      <c r="P6" s="77"/>
      <c r="Q6" s="12"/>
      <c r="R6" s="10"/>
    </row>
    <row r="7" spans="1:18" ht="12.75" customHeight="1">
      <c r="A7" s="81"/>
      <c r="B7" s="82"/>
      <c r="C7" s="83"/>
      <c r="D7" s="82"/>
      <c r="E7" s="84" t="s">
        <v>6</v>
      </c>
      <c r="F7" s="85"/>
      <c r="G7" s="85"/>
      <c r="H7" s="85"/>
      <c r="I7" s="85"/>
      <c r="J7" s="85"/>
      <c r="K7" s="85"/>
      <c r="L7" s="85"/>
      <c r="M7" s="85"/>
      <c r="N7" s="82"/>
      <c r="O7" s="82"/>
      <c r="P7" s="86"/>
      <c r="Q7" s="87" t="s">
        <v>7</v>
      </c>
      <c r="R7" s="24"/>
    </row>
    <row r="8" spans="1:18" ht="13.5" thickBot="1">
      <c r="A8" s="88" t="s">
        <v>8</v>
      </c>
      <c r="B8" s="89" t="s">
        <v>9</v>
      </c>
      <c r="C8" s="90" t="s">
        <v>10</v>
      </c>
      <c r="D8" s="91" t="s">
        <v>11</v>
      </c>
      <c r="E8" s="92">
        <v>1</v>
      </c>
      <c r="F8" s="93">
        <v>2</v>
      </c>
      <c r="G8" s="93">
        <v>3</v>
      </c>
      <c r="H8" s="94">
        <v>4</v>
      </c>
      <c r="I8" s="92">
        <v>5</v>
      </c>
      <c r="J8" s="93">
        <v>6</v>
      </c>
      <c r="K8" s="93">
        <v>7</v>
      </c>
      <c r="L8" s="93">
        <v>8</v>
      </c>
      <c r="M8" s="94">
        <v>9</v>
      </c>
      <c r="N8" s="95"/>
      <c r="O8" s="96"/>
      <c r="P8" s="97" t="s">
        <v>12</v>
      </c>
      <c r="Q8" s="98" t="s">
        <v>13</v>
      </c>
      <c r="R8" s="36" t="s">
        <v>14</v>
      </c>
    </row>
    <row r="9" spans="1:18" ht="12.75">
      <c r="A9" s="99"/>
      <c r="B9" s="100"/>
      <c r="C9" s="101"/>
      <c r="D9" s="102"/>
      <c r="E9" s="103"/>
      <c r="F9" s="103"/>
      <c r="G9" s="103"/>
      <c r="H9" s="103"/>
      <c r="I9" s="103"/>
      <c r="J9" s="103"/>
      <c r="K9" s="103"/>
      <c r="L9" s="104"/>
      <c r="M9" s="104"/>
      <c r="N9" s="104"/>
      <c r="O9" s="105"/>
      <c r="P9" s="106">
        <v>9999</v>
      </c>
      <c r="Q9" s="45"/>
      <c r="R9" s="46"/>
    </row>
    <row r="10" spans="1:18" s="54" customFormat="1" ht="13.5" customHeight="1">
      <c r="A10" s="47">
        <v>1</v>
      </c>
      <c r="B10" s="49" t="str">
        <f>'[1]СТАРТ+'!C14</f>
        <v>Курятникова Мария,2005,1,МО, Руза УОР№4</v>
      </c>
      <c r="C10" s="47"/>
      <c r="D10" s="47"/>
      <c r="E10" s="49"/>
      <c r="F10" s="49"/>
      <c r="G10" s="49"/>
      <c r="H10" s="49"/>
      <c r="I10" s="49"/>
      <c r="J10" s="49"/>
      <c r="K10" s="50"/>
      <c r="L10" s="49"/>
      <c r="M10" s="49"/>
      <c r="N10" s="49"/>
      <c r="O10" s="47"/>
      <c r="P10" s="51">
        <f ca="1">SUM(O17)</f>
        <v>243.72</v>
      </c>
      <c r="Q10" s="52" t="s">
        <v>16</v>
      </c>
      <c r="R10" s="53" t="str">
        <f>'[1]СТАРТ+'!L14</f>
        <v>Толмачева И.В,Косырев А.В.</v>
      </c>
    </row>
    <row r="11" spans="1:18" s="54" customFormat="1" ht="12.75">
      <c r="A11" s="47"/>
      <c r="B11" s="49" t="str">
        <f>'[1]СТАРТ+'!C15</f>
        <v>Королева Анна,2005,1,МО Руза УОР №4</v>
      </c>
      <c r="C11" s="47"/>
      <c r="D11" s="47"/>
      <c r="E11" s="49"/>
      <c r="F11" s="49"/>
      <c r="G11" s="49"/>
      <c r="H11" s="49"/>
      <c r="I11" s="49"/>
      <c r="J11" s="49"/>
      <c r="K11" s="50"/>
      <c r="L11" s="49"/>
      <c r="M11" s="49"/>
      <c r="N11" s="49"/>
      <c r="O11" s="47"/>
      <c r="P11" s="56">
        <f t="shared" ref="P11:P17" ca="1" si="0">P10</f>
        <v>243.72</v>
      </c>
      <c r="Q11" s="57"/>
      <c r="R11" s="53" t="str">
        <f>'[1]СТАРТ+'!L15</f>
        <v>Толмачева И.В,Косырев А.В.</v>
      </c>
    </row>
    <row r="12" spans="1:18" ht="12.75" outlineLevel="1">
      <c r="B12" s="58"/>
      <c r="C12" s="47" t="str">
        <f>'[1]СТАРТ+'!C16</f>
        <v>101В</v>
      </c>
      <c r="D12" s="59">
        <f>'[1]СТАРТ+'!D16</f>
        <v>2</v>
      </c>
      <c r="E12" s="107">
        <v>8</v>
      </c>
      <c r="F12" s="107">
        <v>7</v>
      </c>
      <c r="G12" s="107">
        <v>7</v>
      </c>
      <c r="H12" s="107">
        <v>7</v>
      </c>
      <c r="I12" s="107">
        <v>8</v>
      </c>
      <c r="J12" s="107">
        <v>7</v>
      </c>
      <c r="K12" s="107">
        <v>8.5</v>
      </c>
      <c r="L12" s="107">
        <v>8.5</v>
      </c>
      <c r="M12" s="107">
        <v>8</v>
      </c>
      <c r="N12" s="61">
        <f>(SUM(E12:H12) -MAX(E12:H12)-MIN(E12:H12)+(SUM(I12:M12) -MAX(I12:M12)-MIN(I12:M12)))</f>
        <v>38.5</v>
      </c>
      <c r="O12" s="62">
        <f>PRODUCT(N12/5*3*D12)</f>
        <v>46.2</v>
      </c>
      <c r="P12" s="56">
        <f t="shared" ca="1" si="0"/>
        <v>243.72</v>
      </c>
      <c r="Q12" s="57"/>
    </row>
    <row r="13" spans="1:18" ht="12.75" outlineLevel="1">
      <c r="B13" s="58"/>
      <c r="C13" s="47" t="str">
        <f>'[1]СТАРТ+'!E16</f>
        <v>301С</v>
      </c>
      <c r="D13" s="59">
        <f>'[1]СТАРТ+'!F16</f>
        <v>2</v>
      </c>
      <c r="E13" s="107">
        <v>7</v>
      </c>
      <c r="F13" s="107">
        <v>6.5</v>
      </c>
      <c r="G13" s="107">
        <v>7.5</v>
      </c>
      <c r="H13" s="107">
        <v>6.5</v>
      </c>
      <c r="I13" s="107">
        <v>8</v>
      </c>
      <c r="J13" s="107">
        <v>8.5</v>
      </c>
      <c r="K13" s="107">
        <v>8</v>
      </c>
      <c r="L13" s="107">
        <v>8</v>
      </c>
      <c r="M13" s="107">
        <v>8</v>
      </c>
      <c r="N13" s="61">
        <f>(SUM(E13:H13) -MAX(E13:H13)-MIN(E13:H13)+(SUM(I13:M13) -MAX(I13:M13)-MIN(I13:M13)))</f>
        <v>37.5</v>
      </c>
      <c r="O13" s="62">
        <f>PRODUCT(N13/5*3*D13)</f>
        <v>45</v>
      </c>
      <c r="P13" s="56">
        <f t="shared" ca="1" si="0"/>
        <v>243.72</v>
      </c>
      <c r="Q13" s="57"/>
    </row>
    <row r="14" spans="1:18" ht="12.75" outlineLevel="1">
      <c r="B14" s="58"/>
      <c r="C14" s="47" t="str">
        <f>'[1]СТАРТ+'!G16</f>
        <v>403В</v>
      </c>
      <c r="D14" s="59">
        <f ca="1">'[1]СТАРТ+'!H16</f>
        <v>2.4</v>
      </c>
      <c r="E14" s="107">
        <v>6.5</v>
      </c>
      <c r="F14" s="107">
        <v>6.5</v>
      </c>
      <c r="G14" s="107">
        <v>7</v>
      </c>
      <c r="H14" s="107">
        <v>7.5</v>
      </c>
      <c r="I14" s="107">
        <v>8</v>
      </c>
      <c r="J14" s="107">
        <v>8</v>
      </c>
      <c r="K14" s="107">
        <v>8</v>
      </c>
      <c r="L14" s="107">
        <v>8.5</v>
      </c>
      <c r="M14" s="107">
        <v>8</v>
      </c>
      <c r="N14" s="61">
        <f>(SUM(E14:H14) -MAX(E14:H14)-MIN(E14:H14)+(SUM(I14:M14) -MAX(I14:M14)-MIN(I14:M14)))</f>
        <v>37.5</v>
      </c>
      <c r="O14" s="62">
        <f ca="1">PRODUCT(N14/5*3*D14)</f>
        <v>54</v>
      </c>
      <c r="P14" s="56">
        <f t="shared" ca="1" si="0"/>
        <v>243.72</v>
      </c>
      <c r="Q14" s="57"/>
    </row>
    <row r="15" spans="1:18" ht="12.75" outlineLevel="1">
      <c r="B15" s="58"/>
      <c r="C15" s="47" t="str">
        <f>'[1]СТАРТ+'!I16</f>
        <v>203В</v>
      </c>
      <c r="D15" s="59">
        <f ca="1">'[1]СТАРТ+'!J16</f>
        <v>2.2999999999999998</v>
      </c>
      <c r="E15" s="107">
        <v>6.5</v>
      </c>
      <c r="F15" s="107">
        <v>6.5</v>
      </c>
      <c r="G15" s="107">
        <v>6</v>
      </c>
      <c r="H15" s="107">
        <v>6</v>
      </c>
      <c r="I15" s="107">
        <v>7.5</v>
      </c>
      <c r="J15" s="107">
        <v>8</v>
      </c>
      <c r="K15" s="107">
        <v>8</v>
      </c>
      <c r="L15" s="107">
        <v>8</v>
      </c>
      <c r="M15" s="107">
        <v>7.5</v>
      </c>
      <c r="N15" s="61">
        <f>(SUM(E15:H15) -MAX(E15:H15)-MIN(E15:H15)+(SUM(I15:M15) -MAX(I15:M15)-MIN(I15:M15)))</f>
        <v>36</v>
      </c>
      <c r="O15" s="62">
        <f ca="1">PRODUCT(N15/5*3*D15)</f>
        <v>49.68</v>
      </c>
      <c r="P15" s="56">
        <f t="shared" ca="1" si="0"/>
        <v>243.72</v>
      </c>
      <c r="Q15" s="57"/>
    </row>
    <row r="16" spans="1:18" ht="12.75" outlineLevel="1">
      <c r="B16" s="64"/>
      <c r="C16" s="47" t="str">
        <f>'[1]СТАРТ+'!K16</f>
        <v>5132Д</v>
      </c>
      <c r="D16" s="59">
        <f ca="1">'[1]СТАРТ+'!L16</f>
        <v>2.2000000000000002</v>
      </c>
      <c r="E16" s="107">
        <v>6</v>
      </c>
      <c r="F16" s="107">
        <v>6.5</v>
      </c>
      <c r="G16" s="107">
        <v>6.5</v>
      </c>
      <c r="H16" s="107">
        <v>6.5</v>
      </c>
      <c r="I16" s="107">
        <v>8</v>
      </c>
      <c r="J16" s="107">
        <v>9</v>
      </c>
      <c r="K16" s="107">
        <v>8</v>
      </c>
      <c r="L16" s="107">
        <v>8</v>
      </c>
      <c r="M16" s="107">
        <v>8</v>
      </c>
      <c r="N16" s="61">
        <f>(SUM(E16:H16) -MAX(E16:H16)-MIN(E16:H16)+(SUM(I16:M16) -MAX(I16:M16)-MIN(I16:M16)))</f>
        <v>37</v>
      </c>
      <c r="O16" s="62">
        <f ca="1">PRODUCT(N16/5*3*D16)</f>
        <v>48.840000000000011</v>
      </c>
      <c r="P16" s="56">
        <f t="shared" ca="1" si="0"/>
        <v>243.72</v>
      </c>
      <c r="Q16" s="57"/>
    </row>
    <row r="17" spans="1:18" ht="12.75" outlineLevel="1">
      <c r="C17" s="66" t="s">
        <v>17</v>
      </c>
      <c r="D17" s="67">
        <f ca="1">SUM(D12:D16)</f>
        <v>10.899999999999999</v>
      </c>
      <c r="E17" s="108"/>
      <c r="F17" s="108"/>
      <c r="G17" s="108"/>
      <c r="H17" s="108"/>
      <c r="I17" s="108"/>
      <c r="J17" s="108"/>
      <c r="K17" s="69"/>
      <c r="L17" s="108"/>
      <c r="M17" s="108"/>
      <c r="N17" s="61"/>
      <c r="O17" s="70">
        <f ca="1">SUM(O12:O16)</f>
        <v>243.72</v>
      </c>
      <c r="P17" s="56">
        <f t="shared" ca="1" si="0"/>
        <v>243.72</v>
      </c>
      <c r="Q17" s="57"/>
    </row>
    <row r="18" spans="1:18" s="54" customFormat="1" ht="13.5" customHeight="1">
      <c r="A18" s="47">
        <v>2</v>
      </c>
      <c r="B18" s="49" t="str">
        <f>'[1]СТАРТ+'!C22</f>
        <v>Доброскок Ксения,2005,КМС,Бузулук СДЮСШОР</v>
      </c>
      <c r="C18" s="47"/>
      <c r="D18" s="47"/>
      <c r="E18" s="49"/>
      <c r="F18" s="49"/>
      <c r="G18" s="49"/>
      <c r="H18" s="49"/>
      <c r="I18" s="49"/>
      <c r="J18" s="49"/>
      <c r="K18" s="50"/>
      <c r="L18" s="49"/>
      <c r="M18" s="49"/>
      <c r="N18" s="49"/>
      <c r="O18" s="47"/>
      <c r="P18" s="51">
        <f ca="1">SUM(O25)</f>
        <v>214.59</v>
      </c>
      <c r="Q18" s="52" t="s">
        <v>16</v>
      </c>
      <c r="R18" s="53" t="str">
        <f>'[1]СТАРТ+'!L22</f>
        <v>Постниковы М.В.,Т.Н.</v>
      </c>
    </row>
    <row r="19" spans="1:18" s="54" customFormat="1" ht="12.75">
      <c r="A19" s="47"/>
      <c r="B19" s="49" t="str">
        <f>'[1]СТАРТ+'!C23</f>
        <v>Бутинова Мария,2005,1,Бузулук СДЮСШОР</v>
      </c>
      <c r="C19" s="47"/>
      <c r="D19" s="47"/>
      <c r="E19" s="49"/>
      <c r="F19" s="49"/>
      <c r="G19" s="49"/>
      <c r="H19" s="49"/>
      <c r="I19" s="49"/>
      <c r="J19" s="49"/>
      <c r="K19" s="50"/>
      <c r="L19" s="49"/>
      <c r="M19" s="49"/>
      <c r="N19" s="49"/>
      <c r="O19" s="47"/>
      <c r="P19" s="56">
        <f t="shared" ref="P19:P25" ca="1" si="1">P18</f>
        <v>214.59</v>
      </c>
      <c r="Q19" s="57"/>
      <c r="R19" s="53" t="str">
        <f>'[1]СТАРТ+'!L23</f>
        <v>Постниковы М.В.,Т.Н.</v>
      </c>
    </row>
    <row r="20" spans="1:18" ht="12.75" outlineLevel="1">
      <c r="B20" s="58"/>
      <c r="C20" s="47" t="str">
        <f>'[1]СТАРТ+'!C24</f>
        <v>5122Д</v>
      </c>
      <c r="D20" s="59">
        <f>'[1]СТАРТ+'!D24</f>
        <v>2</v>
      </c>
      <c r="E20" s="107">
        <v>6</v>
      </c>
      <c r="F20" s="107">
        <v>5.5</v>
      </c>
      <c r="G20" s="107">
        <v>5.5</v>
      </c>
      <c r="H20" s="107">
        <v>6</v>
      </c>
      <c r="I20" s="107">
        <v>8</v>
      </c>
      <c r="J20" s="107">
        <v>8.5</v>
      </c>
      <c r="K20" s="107">
        <v>7</v>
      </c>
      <c r="L20" s="107">
        <v>8</v>
      </c>
      <c r="M20" s="107">
        <v>8</v>
      </c>
      <c r="N20" s="61">
        <f>(SUM(E20:H20) -MAX(E20:H20)-MIN(E20:H20)+(SUM(I20:M20) -MAX(I20:M20)-MIN(I20:M20)))</f>
        <v>35.5</v>
      </c>
      <c r="O20" s="62">
        <f>PRODUCT(N20/5*3*D20)</f>
        <v>42.599999999999994</v>
      </c>
      <c r="P20" s="56">
        <f t="shared" ca="1" si="1"/>
        <v>214.59</v>
      </c>
      <c r="Q20" s="57"/>
    </row>
    <row r="21" spans="1:18" ht="12.75" outlineLevel="1">
      <c r="B21" s="58"/>
      <c r="C21" s="47" t="str">
        <f>'[1]СТАРТ+'!E24</f>
        <v>301В</v>
      </c>
      <c r="D21" s="59">
        <f>'[1]СТАРТ+'!F24</f>
        <v>2</v>
      </c>
      <c r="E21" s="107">
        <v>6.5</v>
      </c>
      <c r="F21" s="107">
        <v>5.5</v>
      </c>
      <c r="G21" s="107">
        <v>6.5</v>
      </c>
      <c r="H21" s="107">
        <v>6.5</v>
      </c>
      <c r="I21" s="107">
        <v>8</v>
      </c>
      <c r="J21" s="107">
        <v>8.5</v>
      </c>
      <c r="K21" s="107">
        <v>7.5</v>
      </c>
      <c r="L21" s="107">
        <v>8</v>
      </c>
      <c r="M21" s="107">
        <v>8</v>
      </c>
      <c r="N21" s="61">
        <f>(SUM(E21:H21) -MAX(E21:H21)-MIN(E21:H21)+(SUM(I21:M21) -MAX(I21:M21)-MIN(I21:M21)))</f>
        <v>37</v>
      </c>
      <c r="O21" s="62">
        <f>PRODUCT(N21/5*3*D21)</f>
        <v>44.400000000000006</v>
      </c>
      <c r="P21" s="56">
        <f t="shared" ca="1" si="1"/>
        <v>214.59</v>
      </c>
      <c r="Q21" s="57"/>
    </row>
    <row r="22" spans="1:18" ht="12.75" outlineLevel="1">
      <c r="B22" s="58"/>
      <c r="C22" s="47" t="str">
        <f>'[1]СТАРТ+'!G24</f>
        <v>403С</v>
      </c>
      <c r="D22" s="59">
        <f ca="1">'[1]СТАРТ+'!H24</f>
        <v>2.2000000000000002</v>
      </c>
      <c r="E22" s="107">
        <v>7</v>
      </c>
      <c r="F22" s="107">
        <v>7</v>
      </c>
      <c r="G22" s="107">
        <v>5.5</v>
      </c>
      <c r="H22" s="107">
        <v>4.5</v>
      </c>
      <c r="I22" s="107">
        <v>6</v>
      </c>
      <c r="J22" s="107">
        <v>6.5</v>
      </c>
      <c r="K22" s="107">
        <v>6</v>
      </c>
      <c r="L22" s="107">
        <v>6</v>
      </c>
      <c r="M22" s="107">
        <v>6.5</v>
      </c>
      <c r="N22" s="61">
        <f>(SUM(E22:H22) -MAX(E22:H22)-MIN(E22:H22)+(SUM(I22:M22) -MAX(I22:M22)-MIN(I22:M22)))</f>
        <v>31</v>
      </c>
      <c r="O22" s="62">
        <f ca="1">PRODUCT(N22/5*3*D22)</f>
        <v>40.920000000000009</v>
      </c>
      <c r="P22" s="56">
        <f t="shared" ca="1" si="1"/>
        <v>214.59</v>
      </c>
      <c r="Q22" s="57"/>
    </row>
    <row r="23" spans="1:18" ht="12.75" outlineLevel="1">
      <c r="B23" s="58"/>
      <c r="C23" s="47" t="str">
        <f>'[1]СТАРТ+'!I24</f>
        <v>105С</v>
      </c>
      <c r="D23" s="59">
        <f ca="1">'[1]СТАРТ+'!J24</f>
        <v>2.4</v>
      </c>
      <c r="E23" s="107">
        <v>4.5</v>
      </c>
      <c r="F23" s="107">
        <v>4.5</v>
      </c>
      <c r="G23" s="107">
        <v>5.5</v>
      </c>
      <c r="H23" s="107">
        <v>4.5</v>
      </c>
      <c r="I23" s="107">
        <v>6.5</v>
      </c>
      <c r="J23" s="107">
        <v>7.5</v>
      </c>
      <c r="K23" s="107">
        <v>7</v>
      </c>
      <c r="L23" s="107">
        <v>7</v>
      </c>
      <c r="M23" s="107">
        <v>7</v>
      </c>
      <c r="N23" s="61">
        <f>(SUM(E23:H23) -MAX(E23:H23)-MIN(E23:H23)+(SUM(I23:M23) -MAX(I23:M23)-MIN(I23:M23)))</f>
        <v>30</v>
      </c>
      <c r="O23" s="62">
        <f ca="1">PRODUCT(N23/5*3*D23)</f>
        <v>43.199999999999996</v>
      </c>
      <c r="P23" s="56">
        <f t="shared" ca="1" si="1"/>
        <v>214.59</v>
      </c>
      <c r="Q23" s="57"/>
    </row>
    <row r="24" spans="1:18" ht="12.75" outlineLevel="1">
      <c r="B24" s="64"/>
      <c r="C24" s="47" t="str">
        <f>'[1]СТАРТ+'!K24</f>
        <v>203В</v>
      </c>
      <c r="D24" s="59">
        <f ca="1">'[1]СТАРТ+'!L24</f>
        <v>2.2999999999999998</v>
      </c>
      <c r="E24" s="107">
        <v>6.5</v>
      </c>
      <c r="F24" s="107">
        <v>6</v>
      </c>
      <c r="G24" s="107">
        <v>5</v>
      </c>
      <c r="H24" s="107">
        <v>4.5</v>
      </c>
      <c r="I24" s="107">
        <v>6.5</v>
      </c>
      <c r="J24" s="107">
        <v>7</v>
      </c>
      <c r="K24" s="107">
        <v>6</v>
      </c>
      <c r="L24" s="107">
        <v>7</v>
      </c>
      <c r="M24" s="107">
        <v>7</v>
      </c>
      <c r="N24" s="61">
        <f>(SUM(E24:H24) -MAX(E24:H24)-MIN(E24:H24)+(SUM(I24:M24) -MAX(I24:M24)-MIN(I24:M24)))</f>
        <v>31.5</v>
      </c>
      <c r="O24" s="62">
        <f ca="1">PRODUCT(N24/5*3*D24)</f>
        <v>43.469999999999992</v>
      </c>
      <c r="P24" s="56">
        <f t="shared" ca="1" si="1"/>
        <v>214.59</v>
      </c>
      <c r="Q24" s="57"/>
    </row>
    <row r="25" spans="1:18" ht="12.75" outlineLevel="1">
      <c r="C25" s="66" t="s">
        <v>17</v>
      </c>
      <c r="D25" s="67">
        <f ca="1">SUM(D20:D24)</f>
        <v>10.899999999999999</v>
      </c>
      <c r="E25" s="108"/>
      <c r="F25" s="108"/>
      <c r="G25" s="108"/>
      <c r="H25" s="108"/>
      <c r="I25" s="108"/>
      <c r="J25" s="108"/>
      <c r="K25" s="69"/>
      <c r="L25" s="108"/>
      <c r="M25" s="108"/>
      <c r="N25" s="61"/>
      <c r="O25" s="70">
        <f ca="1">SUM(O20:O24)</f>
        <v>214.59</v>
      </c>
      <c r="P25" s="56">
        <f t="shared" ca="1" si="1"/>
        <v>214.59</v>
      </c>
      <c r="Q25" s="57"/>
    </row>
    <row r="26" spans="1:18" s="54" customFormat="1" ht="13.5" customHeight="1">
      <c r="A26" s="47">
        <v>3</v>
      </c>
      <c r="B26" s="49" t="str">
        <f>'[1]СТАРТ+'!C30</f>
        <v>Тарасова Анастасия,2003,1,Москва ЦСКА</v>
      </c>
      <c r="C26" s="47"/>
      <c r="D26" s="47"/>
      <c r="E26" s="49"/>
      <c r="F26" s="49"/>
      <c r="G26" s="49"/>
      <c r="H26" s="49"/>
      <c r="I26" s="49"/>
      <c r="J26" s="49"/>
      <c r="K26" s="50"/>
      <c r="L26" s="49"/>
      <c r="M26" s="49"/>
      <c r="N26" s="49"/>
      <c r="O26" s="47"/>
      <c r="P26" s="51">
        <f ca="1">SUM(O33)</f>
        <v>206.22</v>
      </c>
      <c r="Q26" s="52" t="s">
        <v>16</v>
      </c>
      <c r="R26" s="53" t="str">
        <f>'[1]СТАРТ+'!L30</f>
        <v>Немчинова Л.В.</v>
      </c>
    </row>
    <row r="27" spans="1:18" s="54" customFormat="1" ht="12.75">
      <c r="A27" s="47"/>
      <c r="B27" s="49" t="str">
        <f>'[1]СТАРТ+'!C31</f>
        <v>Вершинина Анастасия,2004,КМС,Москва ЦСКА</v>
      </c>
      <c r="C27" s="47"/>
      <c r="D27" s="47"/>
      <c r="E27" s="49"/>
      <c r="F27" s="49"/>
      <c r="G27" s="49"/>
      <c r="H27" s="49"/>
      <c r="I27" s="49"/>
      <c r="J27" s="49"/>
      <c r="K27" s="50"/>
      <c r="L27" s="49"/>
      <c r="M27" s="49"/>
      <c r="N27" s="49"/>
      <c r="O27" s="47"/>
      <c r="P27" s="56">
        <f t="shared" ref="P27:P33" ca="1" si="2">P26</f>
        <v>206.22</v>
      </c>
      <c r="Q27" s="57"/>
      <c r="R27" s="53" t="str">
        <f>'[1]СТАРТ+'!L31</f>
        <v>Немчинова Л.В.</v>
      </c>
    </row>
    <row r="28" spans="1:18" ht="12.75" outlineLevel="1">
      <c r="B28" s="58"/>
      <c r="C28" s="47" t="str">
        <f>'[1]СТАРТ+'!C32</f>
        <v>101В</v>
      </c>
      <c r="D28" s="59">
        <f>'[1]СТАРТ+'!D32</f>
        <v>2</v>
      </c>
      <c r="E28" s="107">
        <v>6.5</v>
      </c>
      <c r="F28" s="107">
        <v>6</v>
      </c>
      <c r="G28" s="107">
        <v>7</v>
      </c>
      <c r="H28" s="107">
        <v>7.5</v>
      </c>
      <c r="I28" s="107">
        <v>7.5</v>
      </c>
      <c r="J28" s="107">
        <v>7.5</v>
      </c>
      <c r="K28" s="107">
        <v>7.5</v>
      </c>
      <c r="L28" s="107">
        <v>8</v>
      </c>
      <c r="M28" s="107">
        <v>7.5</v>
      </c>
      <c r="N28" s="61">
        <f>(SUM(E28:H28) -MAX(E28:H28)-MIN(E28:H28)+(SUM(I28:M28) -MAX(I28:M28)-MIN(I28:M28)))</f>
        <v>36</v>
      </c>
      <c r="O28" s="62">
        <f>PRODUCT(N28/5*3*D28)</f>
        <v>43.2</v>
      </c>
      <c r="P28" s="56">
        <f t="shared" ca="1" si="2"/>
        <v>206.22</v>
      </c>
      <c r="Q28" s="57"/>
    </row>
    <row r="29" spans="1:18" ht="12.75" outlineLevel="1">
      <c r="B29" s="58"/>
      <c r="C29" s="47" t="str">
        <f>'[1]СТАРТ+'!E32</f>
        <v>201В</v>
      </c>
      <c r="D29" s="59">
        <f>'[1]СТАРТ+'!F32</f>
        <v>2</v>
      </c>
      <c r="E29" s="107">
        <v>6.5</v>
      </c>
      <c r="F29" s="107">
        <v>6.5</v>
      </c>
      <c r="G29" s="107">
        <v>6</v>
      </c>
      <c r="H29" s="107">
        <v>7</v>
      </c>
      <c r="I29" s="107">
        <v>7</v>
      </c>
      <c r="J29" s="107">
        <v>7</v>
      </c>
      <c r="K29" s="107">
        <v>7.5</v>
      </c>
      <c r="L29" s="107">
        <v>7</v>
      </c>
      <c r="M29" s="107">
        <v>7.5</v>
      </c>
      <c r="N29" s="61">
        <f>(SUM(E29:H29) -MAX(E29:H29)-MIN(E29:H29)+(SUM(I29:M29) -MAX(I29:M29)-MIN(I29:M29)))</f>
        <v>34.5</v>
      </c>
      <c r="O29" s="62">
        <f>PRODUCT(N29/5*3*D29)</f>
        <v>41.400000000000006</v>
      </c>
      <c r="P29" s="56">
        <f t="shared" ca="1" si="2"/>
        <v>206.22</v>
      </c>
      <c r="Q29" s="57"/>
    </row>
    <row r="30" spans="1:18" ht="12.75" outlineLevel="1">
      <c r="B30" s="58"/>
      <c r="C30" s="47" t="str">
        <f>'[1]СТАРТ+'!G32</f>
        <v>403С</v>
      </c>
      <c r="D30" s="59">
        <f ca="1">'[1]СТАРТ+'!H32</f>
        <v>2.2000000000000002</v>
      </c>
      <c r="E30" s="107">
        <v>5</v>
      </c>
      <c r="F30" s="107">
        <v>6</v>
      </c>
      <c r="G30" s="107">
        <v>6</v>
      </c>
      <c r="H30" s="107">
        <v>7</v>
      </c>
      <c r="I30" s="107">
        <v>7</v>
      </c>
      <c r="J30" s="107">
        <v>7</v>
      </c>
      <c r="K30" s="107">
        <v>7</v>
      </c>
      <c r="L30" s="107">
        <v>7.5</v>
      </c>
      <c r="M30" s="107">
        <v>7</v>
      </c>
      <c r="N30" s="61">
        <f>(SUM(E30:H30) -MAX(E30:H30)-MIN(E30:H30)+(SUM(I30:M30) -MAX(I30:M30)-MIN(I30:M30)))</f>
        <v>33</v>
      </c>
      <c r="O30" s="62">
        <f ca="1">PRODUCT(N30/5*3*D30)</f>
        <v>43.559999999999995</v>
      </c>
      <c r="P30" s="56">
        <f t="shared" ca="1" si="2"/>
        <v>206.22</v>
      </c>
      <c r="Q30" s="57"/>
    </row>
    <row r="31" spans="1:18" ht="12.75" outlineLevel="1">
      <c r="B31" s="58"/>
      <c r="C31" s="47" t="str">
        <f>'[1]СТАРТ+'!I32</f>
        <v>5132Д</v>
      </c>
      <c r="D31" s="59">
        <f ca="1">'[1]СТАРТ+'!J32</f>
        <v>2.2000000000000002</v>
      </c>
      <c r="E31" s="107">
        <v>3.5</v>
      </c>
      <c r="F31" s="107">
        <v>4</v>
      </c>
      <c r="G31" s="107">
        <v>6</v>
      </c>
      <c r="H31" s="107">
        <v>6.5</v>
      </c>
      <c r="I31" s="107">
        <v>7</v>
      </c>
      <c r="J31" s="107">
        <v>7</v>
      </c>
      <c r="K31" s="107">
        <v>6.5</v>
      </c>
      <c r="L31" s="107">
        <v>6.5</v>
      </c>
      <c r="M31" s="107">
        <v>7</v>
      </c>
      <c r="N31" s="61">
        <f>(SUM(E31:H31) -MAX(E31:H31)-MIN(E31:H31)+(SUM(I31:M31) -MAX(I31:M31)-MIN(I31:M31)))</f>
        <v>30.5</v>
      </c>
      <c r="O31" s="62">
        <f ca="1">PRODUCT(N31/5*3*D31)</f>
        <v>40.26</v>
      </c>
      <c r="P31" s="56">
        <f t="shared" ca="1" si="2"/>
        <v>206.22</v>
      </c>
      <c r="Q31" s="57"/>
    </row>
    <row r="32" spans="1:18" ht="12.75" outlineLevel="1">
      <c r="B32" s="64"/>
      <c r="C32" s="47" t="str">
        <f>'[1]СТАРТ+'!K32</f>
        <v>303С</v>
      </c>
      <c r="D32" s="59">
        <f ca="1">'[1]СТАРТ+'!L32</f>
        <v>2.1</v>
      </c>
      <c r="E32" s="107">
        <v>4.5</v>
      </c>
      <c r="F32" s="107">
        <v>4</v>
      </c>
      <c r="G32" s="107">
        <v>5.5</v>
      </c>
      <c r="H32" s="107">
        <v>6</v>
      </c>
      <c r="I32" s="107">
        <v>6.5</v>
      </c>
      <c r="J32" s="107">
        <v>6.5</v>
      </c>
      <c r="K32" s="107">
        <v>6.5</v>
      </c>
      <c r="L32" s="107">
        <v>7</v>
      </c>
      <c r="M32" s="107">
        <v>7</v>
      </c>
      <c r="N32" s="61">
        <f>(SUM(E32:H32) -MAX(E32:H32)-MIN(E32:H32)+(SUM(I32:M32) -MAX(I32:M32)-MIN(I32:M32)))</f>
        <v>30</v>
      </c>
      <c r="O32" s="62">
        <f ca="1">PRODUCT(N32/5*3*D32)</f>
        <v>37.800000000000004</v>
      </c>
      <c r="P32" s="56">
        <f t="shared" ca="1" si="2"/>
        <v>206.22</v>
      </c>
      <c r="Q32" s="57"/>
    </row>
    <row r="33" spans="1:18" ht="12.75" outlineLevel="1">
      <c r="C33" s="66" t="s">
        <v>17</v>
      </c>
      <c r="D33" s="67">
        <f ca="1">SUM(D28:D32)</f>
        <v>10.5</v>
      </c>
      <c r="E33" s="108"/>
      <c r="F33" s="108"/>
      <c r="G33" s="108"/>
      <c r="H33" s="108"/>
      <c r="I33" s="108"/>
      <c r="J33" s="108"/>
      <c r="K33" s="69"/>
      <c r="L33" s="108"/>
      <c r="M33" s="108"/>
      <c r="N33" s="61"/>
      <c r="O33" s="70">
        <f ca="1">SUM(O28:O32)</f>
        <v>206.22</v>
      </c>
      <c r="P33" s="56">
        <f t="shared" ca="1" si="2"/>
        <v>206.22</v>
      </c>
      <c r="Q33" s="57"/>
    </row>
    <row r="34" spans="1:18" s="54" customFormat="1" ht="13.5" customHeight="1">
      <c r="A34" s="47">
        <v>4</v>
      </c>
      <c r="B34" s="49" t="str">
        <f>'[1]СТАРТ+'!C54</f>
        <v>Борисова Полина,2006,1,МО Руза СДЮСШОР</v>
      </c>
      <c r="C34" s="47"/>
      <c r="D34" s="47"/>
      <c r="E34" s="49"/>
      <c r="F34" s="49"/>
      <c r="G34" s="49"/>
      <c r="H34" s="49"/>
      <c r="I34" s="49"/>
      <c r="J34" s="49"/>
      <c r="K34" s="50"/>
      <c r="L34" s="49"/>
      <c r="M34" s="49"/>
      <c r="N34" s="49"/>
      <c r="O34" s="47"/>
      <c r="P34" s="51">
        <f ca="1">SUM(O41)</f>
        <v>194.01000000000002</v>
      </c>
      <c r="Q34" s="52"/>
      <c r="R34" s="53" t="str">
        <f>'[1]СТАРТ+'!L54</f>
        <v>Соколова И.А.</v>
      </c>
    </row>
    <row r="35" spans="1:18" s="54" customFormat="1" ht="12.75">
      <c r="A35" s="47"/>
      <c r="B35" s="49" t="str">
        <f>'[1]СТАРТ+'!C55</f>
        <v>Осетрова Дарья,2005,1,МО Руза СДЮСШОР</v>
      </c>
      <c r="C35" s="47"/>
      <c r="D35" s="47"/>
      <c r="E35" s="49"/>
      <c r="F35" s="49"/>
      <c r="G35" s="49"/>
      <c r="H35" s="49"/>
      <c r="I35" s="49"/>
      <c r="J35" s="49"/>
      <c r="K35" s="50"/>
      <c r="L35" s="49"/>
      <c r="M35" s="49"/>
      <c r="N35" s="49"/>
      <c r="O35" s="47"/>
      <c r="P35" s="56">
        <f t="shared" ref="P35:P41" ca="1" si="3">P34</f>
        <v>194.01000000000002</v>
      </c>
      <c r="Q35" s="57"/>
      <c r="R35" s="53" t="str">
        <f>'[1]СТАРТ+'!L55</f>
        <v>Косырев А.В.,Толмачева И.В.</v>
      </c>
    </row>
    <row r="36" spans="1:18" ht="12.75" outlineLevel="1">
      <c r="B36" s="58"/>
      <c r="C36" s="47" t="str">
        <f>'[1]СТАРТ+'!C56</f>
        <v>401В</v>
      </c>
      <c r="D36" s="59">
        <f>'[1]СТАРТ+'!D56</f>
        <v>2</v>
      </c>
      <c r="E36" s="107">
        <v>6.5</v>
      </c>
      <c r="F36" s="107">
        <v>6</v>
      </c>
      <c r="G36" s="107">
        <v>6.5</v>
      </c>
      <c r="H36" s="107">
        <v>6</v>
      </c>
      <c r="I36" s="107">
        <v>6.5</v>
      </c>
      <c r="J36" s="107">
        <v>7.5</v>
      </c>
      <c r="K36" s="107">
        <v>7</v>
      </c>
      <c r="L36" s="107">
        <v>7</v>
      </c>
      <c r="M36" s="107">
        <v>7</v>
      </c>
      <c r="N36" s="61">
        <f>(SUM(E36:H36) -MAX(E36:H36)-MIN(E36:H36)+(SUM(I36:M36) -MAX(I36:M36)-MIN(I36:M36)))</f>
        <v>33.5</v>
      </c>
      <c r="O36" s="62">
        <f>PRODUCT(N36/5*3*D36)</f>
        <v>40.200000000000003</v>
      </c>
      <c r="P36" s="56">
        <f t="shared" ca="1" si="3"/>
        <v>194.01000000000002</v>
      </c>
      <c r="Q36" s="57"/>
    </row>
    <row r="37" spans="1:18" ht="12.75" outlineLevel="1">
      <c r="B37" s="58"/>
      <c r="C37" s="47" t="str">
        <f>'[1]СТАРТ+'!E56</f>
        <v>301С</v>
      </c>
      <c r="D37" s="59">
        <f>'[1]СТАРТ+'!F56</f>
        <v>2</v>
      </c>
      <c r="E37" s="107">
        <v>6</v>
      </c>
      <c r="F37" s="107">
        <v>5.5</v>
      </c>
      <c r="G37" s="107">
        <v>5</v>
      </c>
      <c r="H37" s="107">
        <v>6.5</v>
      </c>
      <c r="I37" s="107">
        <v>6</v>
      </c>
      <c r="J37" s="107">
        <v>7</v>
      </c>
      <c r="K37" s="107">
        <v>7.5</v>
      </c>
      <c r="L37" s="107">
        <v>7</v>
      </c>
      <c r="M37" s="107">
        <v>6.5</v>
      </c>
      <c r="N37" s="61">
        <f>(SUM(E37:H37) -MAX(E37:H37)-MIN(E37:H37)+(SUM(I37:M37) -MAX(I37:M37)-MIN(I37:M37)))</f>
        <v>32</v>
      </c>
      <c r="O37" s="62">
        <f>PRODUCT(N37/5*3*D37)</f>
        <v>38.400000000000006</v>
      </c>
      <c r="P37" s="56">
        <f t="shared" ca="1" si="3"/>
        <v>194.01000000000002</v>
      </c>
      <c r="Q37" s="57"/>
    </row>
    <row r="38" spans="1:18" ht="12.75" outlineLevel="1">
      <c r="B38" s="58"/>
      <c r="C38" s="47" t="str">
        <f>'[1]СТАРТ+'!G56</f>
        <v>203С</v>
      </c>
      <c r="D38" s="59">
        <f ca="1">'[1]СТАРТ+'!H56</f>
        <v>2</v>
      </c>
      <c r="E38" s="107">
        <v>5.5</v>
      </c>
      <c r="F38" s="107">
        <v>5</v>
      </c>
      <c r="G38" s="107">
        <v>5</v>
      </c>
      <c r="H38" s="107">
        <v>6.5</v>
      </c>
      <c r="I38" s="107">
        <v>7</v>
      </c>
      <c r="J38" s="107">
        <v>6.5</v>
      </c>
      <c r="K38" s="107">
        <v>6</v>
      </c>
      <c r="L38" s="107">
        <v>7</v>
      </c>
      <c r="M38" s="107">
        <v>6.5</v>
      </c>
      <c r="N38" s="61">
        <f>(SUM(E38:H38) -MAX(E38:H38)-MIN(E38:H38)+(SUM(I38:M38) -MAX(I38:M38)-MIN(I38:M38)))</f>
        <v>30.5</v>
      </c>
      <c r="O38" s="62">
        <f ca="1">PRODUCT(N38/5*3*D38)</f>
        <v>36.599999999999994</v>
      </c>
      <c r="P38" s="56">
        <f t="shared" ca="1" si="3"/>
        <v>194.01000000000002</v>
      </c>
      <c r="Q38" s="57"/>
    </row>
    <row r="39" spans="1:18" ht="12.75" outlineLevel="1">
      <c r="B39" s="58"/>
      <c r="C39" s="47" t="str">
        <f>'[1]СТАРТ+'!I56</f>
        <v>104С</v>
      </c>
      <c r="D39" s="59">
        <f ca="1">'[1]СТАРТ+'!J56</f>
        <v>2.2000000000000002</v>
      </c>
      <c r="E39" s="107">
        <v>4</v>
      </c>
      <c r="F39" s="107">
        <v>5</v>
      </c>
      <c r="G39" s="107">
        <v>5.5</v>
      </c>
      <c r="H39" s="107">
        <v>6</v>
      </c>
      <c r="I39" s="107">
        <v>6.5</v>
      </c>
      <c r="J39" s="107">
        <v>7.5</v>
      </c>
      <c r="K39" s="107">
        <v>7</v>
      </c>
      <c r="L39" s="107">
        <v>7.5</v>
      </c>
      <c r="M39" s="107">
        <v>7.5</v>
      </c>
      <c r="N39" s="61">
        <f>(SUM(E39:H39) -MAX(E39:H39)-MIN(E39:H39)+(SUM(I39:M39) -MAX(I39:M39)-MIN(I39:M39)))</f>
        <v>32.5</v>
      </c>
      <c r="O39" s="62">
        <f ca="1">PRODUCT(N39/5*3*D39)</f>
        <v>42.900000000000006</v>
      </c>
      <c r="P39" s="56">
        <f t="shared" ca="1" si="3"/>
        <v>194.01000000000002</v>
      </c>
      <c r="Q39" s="57"/>
    </row>
    <row r="40" spans="1:18" ht="12.75" outlineLevel="1">
      <c r="B40" s="64"/>
      <c r="C40" s="47" t="str">
        <f>'[1]СТАРТ+'!K56</f>
        <v>5122Д</v>
      </c>
      <c r="D40" s="59">
        <f ca="1">'[1]СТАРТ+'!L56</f>
        <v>1.9</v>
      </c>
      <c r="E40" s="107">
        <v>5</v>
      </c>
      <c r="F40" s="107">
        <v>5.5</v>
      </c>
      <c r="G40" s="107">
        <v>5.5</v>
      </c>
      <c r="H40" s="107">
        <v>6.5</v>
      </c>
      <c r="I40" s="107">
        <v>6.5</v>
      </c>
      <c r="J40" s="107">
        <v>7</v>
      </c>
      <c r="K40" s="107">
        <v>6.5</v>
      </c>
      <c r="L40" s="107">
        <v>7</v>
      </c>
      <c r="M40" s="107">
        <v>7</v>
      </c>
      <c r="N40" s="61">
        <f>(SUM(E40:H40) -MAX(E40:H40)-MIN(E40:H40)+(SUM(I40:M40) -MAX(I40:M40)-MIN(I40:M40)))</f>
        <v>31.5</v>
      </c>
      <c r="O40" s="62">
        <f ca="1">PRODUCT(N40/5*3*D40)</f>
        <v>35.909999999999997</v>
      </c>
      <c r="P40" s="56">
        <f t="shared" ca="1" si="3"/>
        <v>194.01000000000002</v>
      </c>
      <c r="Q40" s="57"/>
    </row>
    <row r="41" spans="1:18" ht="12.75" outlineLevel="1">
      <c r="C41" s="66" t="s">
        <v>17</v>
      </c>
      <c r="D41" s="67">
        <f ca="1">SUM(D36:D40)</f>
        <v>10.1</v>
      </c>
      <c r="E41" s="108"/>
      <c r="F41" s="108"/>
      <c r="G41" s="108"/>
      <c r="H41" s="108"/>
      <c r="I41" s="108"/>
      <c r="J41" s="108"/>
      <c r="K41" s="69"/>
      <c r="L41" s="108"/>
      <c r="M41" s="108"/>
      <c r="N41" s="61"/>
      <c r="O41" s="70">
        <f ca="1">SUM(O36:O40)</f>
        <v>194.01000000000002</v>
      </c>
      <c r="P41" s="56">
        <f t="shared" ca="1" si="3"/>
        <v>194.01000000000002</v>
      </c>
      <c r="Q41" s="57"/>
    </row>
    <row r="42" spans="1:18" s="54" customFormat="1" ht="13.5" customHeight="1">
      <c r="A42" s="47">
        <v>5</v>
      </c>
      <c r="B42" s="49" t="str">
        <f>'[1]СТАРТ+'!C62</f>
        <v>Гисматуллина Динара,2005,1,Москва,Юность Москвы</v>
      </c>
      <c r="C42" s="47"/>
      <c r="D42" s="47"/>
      <c r="E42" s="49"/>
      <c r="F42" s="49"/>
      <c r="G42" s="49"/>
      <c r="H42" s="49"/>
      <c r="I42" s="49"/>
      <c r="J42" s="49"/>
      <c r="K42" s="50"/>
      <c r="L42" s="49"/>
      <c r="M42" s="49"/>
      <c r="N42" s="49"/>
      <c r="O42" s="47"/>
      <c r="P42" s="51">
        <f ca="1">SUM(O49)</f>
        <v>189.18</v>
      </c>
      <c r="Q42" s="52"/>
      <c r="R42" s="53" t="str">
        <f>'[1]СТАРТ+'!L62</f>
        <v>Каминская Г.Н.,Каребо Г.И..</v>
      </c>
    </row>
    <row r="43" spans="1:18" s="54" customFormat="1" ht="12.75">
      <c r="A43" s="47"/>
      <c r="B43" s="49" t="str">
        <f>'[1]СТАРТ+'!C63</f>
        <v>Гуменюк Валентина,2006,1,Москва,Юность Москвы</v>
      </c>
      <c r="C43" s="47"/>
      <c r="D43" s="47"/>
      <c r="E43" s="49"/>
      <c r="F43" s="49"/>
      <c r="G43" s="49"/>
      <c r="H43" s="49"/>
      <c r="I43" s="49"/>
      <c r="J43" s="49"/>
      <c r="K43" s="50"/>
      <c r="L43" s="49"/>
      <c r="M43" s="49"/>
      <c r="N43" s="49"/>
      <c r="O43" s="47"/>
      <c r="P43" s="56">
        <f t="shared" ref="P43:P49" ca="1" si="4">P42</f>
        <v>189.18</v>
      </c>
      <c r="Q43" s="57"/>
      <c r="R43" s="53" t="str">
        <f>'[1]СТАРТ+'!L63</f>
        <v>Каминская Г.Н.,Каребо Г.И..</v>
      </c>
    </row>
    <row r="44" spans="1:18" ht="12.75" outlineLevel="1">
      <c r="B44" s="58"/>
      <c r="C44" s="47" t="str">
        <f>'[1]СТАРТ+'!C64</f>
        <v>201В</v>
      </c>
      <c r="D44" s="59">
        <f>'[1]СТАРТ+'!D64</f>
        <v>2</v>
      </c>
      <c r="E44" s="107">
        <v>5.5</v>
      </c>
      <c r="F44" s="107">
        <v>6</v>
      </c>
      <c r="G44" s="107">
        <v>6</v>
      </c>
      <c r="H44" s="107">
        <v>6</v>
      </c>
      <c r="I44" s="107">
        <v>5.5</v>
      </c>
      <c r="J44" s="107">
        <v>7</v>
      </c>
      <c r="K44" s="107">
        <v>7</v>
      </c>
      <c r="L44" s="107">
        <v>7</v>
      </c>
      <c r="M44" s="107">
        <v>7</v>
      </c>
      <c r="N44" s="61">
        <f>(SUM(E44:H44) -MAX(E44:H44)-MIN(E44:H44)+(SUM(I44:M44) -MAX(I44:M44)-MIN(I44:M44)))</f>
        <v>33</v>
      </c>
      <c r="O44" s="62">
        <f>PRODUCT(N44/5*3*D44)</f>
        <v>39.599999999999994</v>
      </c>
      <c r="P44" s="56">
        <f t="shared" ca="1" si="4"/>
        <v>189.18</v>
      </c>
      <c r="Q44" s="57"/>
    </row>
    <row r="45" spans="1:18" ht="12.75" outlineLevel="1">
      <c r="B45" s="58"/>
      <c r="C45" s="47" t="str">
        <f>'[1]СТАРТ+'!E64</f>
        <v>301В</v>
      </c>
      <c r="D45" s="59">
        <f>'[1]СТАРТ+'!F64</f>
        <v>2</v>
      </c>
      <c r="E45" s="107">
        <v>6</v>
      </c>
      <c r="F45" s="107">
        <v>6</v>
      </c>
      <c r="G45" s="107">
        <v>6</v>
      </c>
      <c r="H45" s="107">
        <v>6</v>
      </c>
      <c r="I45" s="107">
        <v>6.5</v>
      </c>
      <c r="J45" s="107">
        <v>7</v>
      </c>
      <c r="K45" s="107">
        <v>7</v>
      </c>
      <c r="L45" s="107">
        <v>7</v>
      </c>
      <c r="M45" s="107">
        <v>7</v>
      </c>
      <c r="N45" s="61">
        <f>(SUM(E45:H45) -MAX(E45:H45)-MIN(E45:H45)+(SUM(I45:M45) -MAX(I45:M45)-MIN(I45:M45)))</f>
        <v>33</v>
      </c>
      <c r="O45" s="62">
        <f>PRODUCT(N45/5*3*D45)</f>
        <v>39.599999999999994</v>
      </c>
      <c r="P45" s="56">
        <f t="shared" ca="1" si="4"/>
        <v>189.18</v>
      </c>
      <c r="Q45" s="57"/>
    </row>
    <row r="46" spans="1:18" ht="12.75" outlineLevel="1">
      <c r="B46" s="58"/>
      <c r="C46" s="47" t="str">
        <f>'[1]СТАРТ+'!G64</f>
        <v>104С</v>
      </c>
      <c r="D46" s="59">
        <f ca="1">'[1]СТАРТ+'!H64</f>
        <v>2.2000000000000002</v>
      </c>
      <c r="E46" s="107">
        <v>4.5</v>
      </c>
      <c r="F46" s="107">
        <v>4</v>
      </c>
      <c r="G46" s="107">
        <v>5</v>
      </c>
      <c r="H46" s="107">
        <v>5</v>
      </c>
      <c r="I46" s="107">
        <v>6.5</v>
      </c>
      <c r="J46" s="107">
        <v>6</v>
      </c>
      <c r="K46" s="107">
        <v>6.5</v>
      </c>
      <c r="L46" s="107">
        <v>7</v>
      </c>
      <c r="M46" s="107">
        <v>6.5</v>
      </c>
      <c r="N46" s="61">
        <f>(SUM(E46:H46) -MAX(E46:H46)-MIN(E46:H46)+(SUM(I46:M46) -MAX(I46:M46)-MIN(I46:M46)))</f>
        <v>29</v>
      </c>
      <c r="O46" s="62">
        <f ca="1">PRODUCT(N46/5*3*D46)</f>
        <v>38.28</v>
      </c>
      <c r="P46" s="56">
        <f t="shared" ca="1" si="4"/>
        <v>189.18</v>
      </c>
      <c r="Q46" s="57"/>
    </row>
    <row r="47" spans="1:18" ht="12.75" outlineLevel="1">
      <c r="B47" s="58"/>
      <c r="C47" s="47" t="str">
        <f>'[1]СТАРТ+'!I64</f>
        <v>403С</v>
      </c>
      <c r="D47" s="59">
        <f ca="1">'[1]СТАРТ+'!J64</f>
        <v>2.2000000000000002</v>
      </c>
      <c r="E47" s="107">
        <v>3.5</v>
      </c>
      <c r="F47" s="107">
        <v>4</v>
      </c>
      <c r="G47" s="107">
        <v>3</v>
      </c>
      <c r="H47" s="107">
        <v>3.5</v>
      </c>
      <c r="I47" s="107">
        <v>5.5</v>
      </c>
      <c r="J47" s="107">
        <v>5</v>
      </c>
      <c r="K47" s="107">
        <v>6</v>
      </c>
      <c r="L47" s="107">
        <v>6</v>
      </c>
      <c r="M47" s="107">
        <v>5.5</v>
      </c>
      <c r="N47" s="61">
        <f>(SUM(E47:H47) -MAX(E47:H47)-MIN(E47:H47)+(SUM(I47:M47) -MAX(I47:M47)-MIN(I47:M47)))</f>
        <v>24</v>
      </c>
      <c r="O47" s="62">
        <f ca="1">PRODUCT(N47/5*3*D47)</f>
        <v>31.68</v>
      </c>
      <c r="P47" s="56">
        <f t="shared" ca="1" si="4"/>
        <v>189.18</v>
      </c>
      <c r="Q47" s="57"/>
    </row>
    <row r="48" spans="1:18" ht="12.75" outlineLevel="1">
      <c r="B48" s="64"/>
      <c r="C48" s="47" t="str">
        <f>'[1]СТАРТ+'!K64</f>
        <v>5124Д</v>
      </c>
      <c r="D48" s="59">
        <f ca="1">'[1]СТАРТ+'!L64</f>
        <v>2.2999999999999998</v>
      </c>
      <c r="E48" s="107">
        <v>5</v>
      </c>
      <c r="F48" s="107">
        <v>5</v>
      </c>
      <c r="G48" s="107">
        <v>5</v>
      </c>
      <c r="H48" s="107">
        <v>4.5</v>
      </c>
      <c r="I48" s="107">
        <v>6.5</v>
      </c>
      <c r="J48" s="107">
        <v>6</v>
      </c>
      <c r="K48" s="107">
        <v>7</v>
      </c>
      <c r="L48" s="107">
        <v>6</v>
      </c>
      <c r="M48" s="107">
        <v>6.5</v>
      </c>
      <c r="N48" s="61">
        <f>(SUM(E48:H48) -MAX(E48:H48)-MIN(E48:H48)+(SUM(I48:M48) -MAX(I48:M48)-MIN(I48:M48)))</f>
        <v>29</v>
      </c>
      <c r="O48" s="62">
        <f ca="1">PRODUCT(N48/5*3*D48)</f>
        <v>40.019999999999996</v>
      </c>
      <c r="P48" s="56">
        <f t="shared" ca="1" si="4"/>
        <v>189.18</v>
      </c>
      <c r="Q48" s="57"/>
    </row>
    <row r="49" spans="1:18" ht="12.75" outlineLevel="1">
      <c r="C49" s="66" t="s">
        <v>17</v>
      </c>
      <c r="D49" s="67">
        <f ca="1">SUM(D44:D48)</f>
        <v>10.7</v>
      </c>
      <c r="E49" s="108"/>
      <c r="F49" s="108"/>
      <c r="G49" s="108"/>
      <c r="H49" s="108"/>
      <c r="I49" s="108"/>
      <c r="J49" s="108"/>
      <c r="K49" s="69"/>
      <c r="L49" s="108"/>
      <c r="M49" s="108"/>
      <c r="N49" s="61"/>
      <c r="O49" s="70">
        <f ca="1">SUM(O44:O48)</f>
        <v>189.18</v>
      </c>
      <c r="P49" s="56">
        <f t="shared" ca="1" si="4"/>
        <v>189.18</v>
      </c>
      <c r="Q49" s="57"/>
    </row>
    <row r="50" spans="1:18" s="54" customFormat="1" ht="13.5" customHeight="1">
      <c r="A50" s="47">
        <v>6</v>
      </c>
      <c r="B50" s="49" t="str">
        <f>'[1]СТАРТ+'!C46</f>
        <v>Давыдова Диана,2005,2,Санкт-Петербург СДЮСШОР по гребле</v>
      </c>
      <c r="C50" s="47"/>
      <c r="D50" s="47"/>
      <c r="E50" s="49"/>
      <c r="F50" s="49"/>
      <c r="G50" s="49"/>
      <c r="H50" s="49"/>
      <c r="I50" s="49"/>
      <c r="J50" s="49"/>
      <c r="K50" s="50"/>
      <c r="L50" s="49"/>
      <c r="M50" s="49"/>
      <c r="N50" s="49"/>
      <c r="O50" s="47"/>
      <c r="P50" s="51">
        <f ca="1">SUM(O57)</f>
        <v>188.67000000000002</v>
      </c>
      <c r="Q50" s="52"/>
      <c r="R50" s="53" t="str">
        <f>'[1]СТАРТ+'!L46</f>
        <v>Широкова Т.В,Костылева Л.Н.</v>
      </c>
    </row>
    <row r="51" spans="1:18" s="54" customFormat="1" ht="12.75">
      <c r="A51" s="47"/>
      <c r="B51" s="49" t="str">
        <f>'[1]СТАРТ+'!C47</f>
        <v>Сазонова Эрика,2006,2,Санкт-Петербург СДЮСШОР по гребле</v>
      </c>
      <c r="C51" s="47"/>
      <c r="D51" s="47"/>
      <c r="E51" s="49"/>
      <c r="F51" s="49"/>
      <c r="G51" s="49"/>
      <c r="H51" s="49"/>
      <c r="I51" s="49"/>
      <c r="J51" s="49"/>
      <c r="K51" s="50"/>
      <c r="L51" s="49"/>
      <c r="M51" s="49"/>
      <c r="N51" s="49"/>
      <c r="O51" s="47"/>
      <c r="P51" s="56">
        <f t="shared" ref="P51:P57" ca="1" si="5">P50</f>
        <v>188.67000000000002</v>
      </c>
      <c r="Q51" s="57"/>
      <c r="R51" s="53" t="str">
        <f>'[1]СТАРТ+'!L47</f>
        <v>Широкова Т.В,Костылева Л.Н.</v>
      </c>
    </row>
    <row r="52" spans="1:18" ht="12.75" outlineLevel="1">
      <c r="B52" s="58"/>
      <c r="C52" s="47" t="str">
        <f>'[1]СТАРТ+'!C48</f>
        <v>101В</v>
      </c>
      <c r="D52" s="59">
        <f>'[1]СТАРТ+'!D48</f>
        <v>2</v>
      </c>
      <c r="E52" s="107">
        <v>6</v>
      </c>
      <c r="F52" s="107">
        <v>6</v>
      </c>
      <c r="G52" s="107">
        <v>4.5</v>
      </c>
      <c r="H52" s="107">
        <v>4.5</v>
      </c>
      <c r="I52" s="107">
        <v>7</v>
      </c>
      <c r="J52" s="107">
        <v>6.5</v>
      </c>
      <c r="K52" s="107">
        <v>6.5</v>
      </c>
      <c r="L52" s="107">
        <v>6.5</v>
      </c>
      <c r="M52" s="107">
        <v>7</v>
      </c>
      <c r="N52" s="61">
        <f>(SUM(E52:H52) -MAX(E52:H52)-MIN(E52:H52)+(SUM(I52:M52) -MAX(I52:M52)-MIN(I52:M52)))</f>
        <v>30.5</v>
      </c>
      <c r="O52" s="62">
        <f>PRODUCT(N52/5*3*D52)</f>
        <v>36.599999999999994</v>
      </c>
      <c r="P52" s="56">
        <f t="shared" ca="1" si="5"/>
        <v>188.67000000000002</v>
      </c>
      <c r="Q52" s="57"/>
    </row>
    <row r="53" spans="1:18" ht="12.75" outlineLevel="1">
      <c r="B53" s="58"/>
      <c r="C53" s="47" t="str">
        <f>'[1]СТАРТ+'!E48</f>
        <v>301В</v>
      </c>
      <c r="D53" s="59">
        <f>'[1]СТАРТ+'!F48</f>
        <v>2</v>
      </c>
      <c r="E53" s="107">
        <v>6</v>
      </c>
      <c r="F53" s="107">
        <v>6</v>
      </c>
      <c r="G53" s="107">
        <v>6</v>
      </c>
      <c r="H53" s="107">
        <v>6</v>
      </c>
      <c r="I53" s="107">
        <v>7</v>
      </c>
      <c r="J53" s="107">
        <v>7.5</v>
      </c>
      <c r="K53" s="107">
        <v>7.5</v>
      </c>
      <c r="L53" s="107">
        <v>7</v>
      </c>
      <c r="M53" s="107">
        <v>7</v>
      </c>
      <c r="N53" s="61">
        <f>(SUM(E53:H53) -MAX(E53:H53)-MIN(E53:H53)+(SUM(I53:M53) -MAX(I53:M53)-MIN(I53:M53)))</f>
        <v>33.5</v>
      </c>
      <c r="O53" s="62">
        <f>PRODUCT(N53/5*3*D53)</f>
        <v>40.200000000000003</v>
      </c>
      <c r="P53" s="56">
        <f t="shared" ca="1" si="5"/>
        <v>188.67000000000002</v>
      </c>
      <c r="Q53" s="57"/>
    </row>
    <row r="54" spans="1:18" ht="12.75" outlineLevel="1">
      <c r="B54" s="58"/>
      <c r="C54" s="47" t="str">
        <f>'[1]СТАРТ+'!G48</f>
        <v>403С</v>
      </c>
      <c r="D54" s="59">
        <f ca="1">'[1]СТАРТ+'!H48</f>
        <v>2.2000000000000002</v>
      </c>
      <c r="E54" s="107">
        <v>4.5</v>
      </c>
      <c r="F54" s="107">
        <v>5</v>
      </c>
      <c r="G54" s="107">
        <v>4</v>
      </c>
      <c r="H54" s="107">
        <v>4</v>
      </c>
      <c r="I54" s="107">
        <v>7</v>
      </c>
      <c r="J54" s="107">
        <v>7</v>
      </c>
      <c r="K54" s="107">
        <v>7</v>
      </c>
      <c r="L54" s="107">
        <v>6</v>
      </c>
      <c r="M54" s="107">
        <v>7</v>
      </c>
      <c r="N54" s="61">
        <f>(SUM(E54:H54) -MAX(E54:H54)-MIN(E54:H54)+(SUM(I54:M54) -MAX(I54:M54)-MIN(I54:M54)))</f>
        <v>29.5</v>
      </c>
      <c r="O54" s="62">
        <f ca="1">PRODUCT(N54/5*3*D54)</f>
        <v>38.940000000000012</v>
      </c>
      <c r="P54" s="56">
        <f t="shared" ca="1" si="5"/>
        <v>188.67000000000002</v>
      </c>
      <c r="Q54" s="57"/>
    </row>
    <row r="55" spans="1:18" ht="12.75" outlineLevel="1">
      <c r="B55" s="58"/>
      <c r="C55" s="47" t="str">
        <f>'[1]СТАРТ+'!I48</f>
        <v>203С</v>
      </c>
      <c r="D55" s="59">
        <f ca="1">'[1]СТАРТ+'!J48</f>
        <v>2</v>
      </c>
      <c r="E55" s="107">
        <v>5</v>
      </c>
      <c r="F55" s="107">
        <v>6</v>
      </c>
      <c r="G55" s="107">
        <v>6.5</v>
      </c>
      <c r="H55" s="107">
        <v>6</v>
      </c>
      <c r="I55" s="107">
        <v>7</v>
      </c>
      <c r="J55" s="107">
        <v>7</v>
      </c>
      <c r="K55" s="107">
        <v>7.5</v>
      </c>
      <c r="L55" s="107">
        <v>8</v>
      </c>
      <c r="M55" s="107">
        <v>7.5</v>
      </c>
      <c r="N55" s="61">
        <f>(SUM(E55:H55) -MAX(E55:H55)-MIN(E55:H55)+(SUM(I55:M55) -MAX(I55:M55)-MIN(I55:M55)))</f>
        <v>34</v>
      </c>
      <c r="O55" s="62">
        <f ca="1">PRODUCT(N55/5*3*D55)</f>
        <v>40.799999999999997</v>
      </c>
      <c r="P55" s="56">
        <f t="shared" ca="1" si="5"/>
        <v>188.67000000000002</v>
      </c>
      <c r="Q55" s="57"/>
    </row>
    <row r="56" spans="1:18" ht="12.75" outlineLevel="1">
      <c r="B56" s="64"/>
      <c r="C56" s="47" t="str">
        <f>'[1]СТАРТ+'!K48</f>
        <v>5221Д</v>
      </c>
      <c r="D56" s="59">
        <f ca="1">'[1]СТАРТ+'!L48</f>
        <v>1.7</v>
      </c>
      <c r="E56" s="107">
        <v>4.5</v>
      </c>
      <c r="F56" s="107">
        <v>5</v>
      </c>
      <c r="G56" s="107">
        <v>5</v>
      </c>
      <c r="H56" s="107">
        <v>5</v>
      </c>
      <c r="I56" s="107">
        <v>6.5</v>
      </c>
      <c r="J56" s="107">
        <v>7.5</v>
      </c>
      <c r="K56" s="107">
        <v>7</v>
      </c>
      <c r="L56" s="107">
        <v>7</v>
      </c>
      <c r="M56" s="107">
        <v>7.5</v>
      </c>
      <c r="N56" s="61">
        <f>(SUM(E56:H56) -MAX(E56:H56)-MIN(E56:H56)+(SUM(I56:M56) -MAX(I56:M56)-MIN(I56:M56)))</f>
        <v>31.5</v>
      </c>
      <c r="O56" s="62">
        <f ca="1">PRODUCT(N56/5*3*D56)</f>
        <v>32.129999999999995</v>
      </c>
      <c r="P56" s="56">
        <f t="shared" ca="1" si="5"/>
        <v>188.67000000000002</v>
      </c>
      <c r="Q56" s="57"/>
    </row>
    <row r="57" spans="1:18" ht="12.75" outlineLevel="1">
      <c r="C57" s="66" t="s">
        <v>17</v>
      </c>
      <c r="D57" s="67">
        <f ca="1">SUM(D52:D56)</f>
        <v>9.8999999999999986</v>
      </c>
      <c r="E57" s="108"/>
      <c r="F57" s="108"/>
      <c r="G57" s="108"/>
      <c r="H57" s="108"/>
      <c r="I57" s="108"/>
      <c r="J57" s="108"/>
      <c r="K57" s="69"/>
      <c r="L57" s="108"/>
      <c r="M57" s="108"/>
      <c r="N57" s="61"/>
      <c r="O57" s="70">
        <f ca="1">SUM(O52:O56)</f>
        <v>188.67000000000002</v>
      </c>
      <c r="P57" s="56">
        <f t="shared" ca="1" si="5"/>
        <v>188.67000000000002</v>
      </c>
      <c r="Q57" s="57"/>
    </row>
    <row r="58" spans="1:18" s="54" customFormat="1" ht="13.5" customHeight="1">
      <c r="A58" s="47">
        <v>7</v>
      </c>
      <c r="B58" s="49" t="str">
        <f>'[1]СТАРТ+'!C38</f>
        <v>Бруенок Мария,2004,1,Челябинск МБУДОД СДЮСШОР-7</v>
      </c>
      <c r="C58" s="47"/>
      <c r="D58" s="47"/>
      <c r="E58" s="49"/>
      <c r="F58" s="49"/>
      <c r="G58" s="49"/>
      <c r="H58" s="49"/>
      <c r="I58" s="49"/>
      <c r="J58" s="49"/>
      <c r="K58" s="50"/>
      <c r="L58" s="49"/>
      <c r="M58" s="49"/>
      <c r="N58" s="49"/>
      <c r="O58" s="47"/>
      <c r="P58" s="51">
        <f ca="1">SUM(O65)</f>
        <v>175.56</v>
      </c>
      <c r="Q58" s="52"/>
      <c r="R58" s="53" t="str">
        <f>'[1]СТАРТ+'!L38</f>
        <v>Пирожков Ю.В.,Шведкий В.Н.</v>
      </c>
    </row>
    <row r="59" spans="1:18" s="54" customFormat="1" ht="12.75">
      <c r="A59" s="47"/>
      <c r="B59" s="49" t="str">
        <f>'[1]СТАРТ+'!C39</f>
        <v>Речкалова Полина,2004,2,Челябинск МБУДОД СДЮСШОР-7</v>
      </c>
      <c r="C59" s="47"/>
      <c r="D59" s="47"/>
      <c r="E59" s="49"/>
      <c r="F59" s="49"/>
      <c r="G59" s="49"/>
      <c r="H59" s="49"/>
      <c r="I59" s="49"/>
      <c r="J59" s="49"/>
      <c r="K59" s="50"/>
      <c r="L59" s="49"/>
      <c r="M59" s="49"/>
      <c r="N59" s="49"/>
      <c r="O59" s="47"/>
      <c r="P59" s="56">
        <f t="shared" ref="P59:P65" ca="1" si="6">P58</f>
        <v>175.56</v>
      </c>
      <c r="Q59" s="57"/>
      <c r="R59" s="53" t="str">
        <f>'[1]СТАРТ+'!L39</f>
        <v>Пирожков Ю.В.,Шведкий В.Н.</v>
      </c>
    </row>
    <row r="60" spans="1:18" ht="12.75" outlineLevel="1">
      <c r="B60" s="58"/>
      <c r="C60" s="47" t="str">
        <f>'[1]СТАРТ+'!C40</f>
        <v>301С</v>
      </c>
      <c r="D60" s="59">
        <f>'[1]СТАРТ+'!D40</f>
        <v>2</v>
      </c>
      <c r="E60" s="107">
        <v>5</v>
      </c>
      <c r="F60" s="107">
        <v>4.5</v>
      </c>
      <c r="G60" s="107">
        <v>5</v>
      </c>
      <c r="H60" s="107">
        <v>5.5</v>
      </c>
      <c r="I60" s="107">
        <v>7</v>
      </c>
      <c r="J60" s="107">
        <v>6.5</v>
      </c>
      <c r="K60" s="107">
        <v>6.5</v>
      </c>
      <c r="L60" s="107">
        <v>6.5</v>
      </c>
      <c r="M60" s="107">
        <v>7</v>
      </c>
      <c r="N60" s="61">
        <f>(SUM(E60:H60) -MAX(E60:H60)-MIN(E60:H60)+(SUM(I60:M60) -MAX(I60:M60)-MIN(I60:M60)))</f>
        <v>30</v>
      </c>
      <c r="O60" s="62">
        <f>PRODUCT(N60/5*3*D60)</f>
        <v>36</v>
      </c>
      <c r="P60" s="56">
        <f t="shared" ca="1" si="6"/>
        <v>175.56</v>
      </c>
      <c r="Q60" s="57"/>
    </row>
    <row r="61" spans="1:18" ht="12.75" outlineLevel="1">
      <c r="B61" s="58"/>
      <c r="C61" s="47" t="str">
        <f>'[1]СТАРТ+'!E40</f>
        <v>5221Д</v>
      </c>
      <c r="D61" s="59">
        <f>'[1]СТАРТ+'!F40</f>
        <v>2</v>
      </c>
      <c r="E61" s="107">
        <v>5</v>
      </c>
      <c r="F61" s="107">
        <v>5.5</v>
      </c>
      <c r="G61" s="107">
        <v>4.5</v>
      </c>
      <c r="H61" s="107">
        <v>5</v>
      </c>
      <c r="I61" s="107">
        <v>7</v>
      </c>
      <c r="J61" s="107">
        <v>6.5</v>
      </c>
      <c r="K61" s="107">
        <v>7</v>
      </c>
      <c r="L61" s="107">
        <v>7</v>
      </c>
      <c r="M61" s="107">
        <v>7.5</v>
      </c>
      <c r="N61" s="61">
        <f>(SUM(E61:H61) -MAX(E61:H61)-MIN(E61:H61)+(SUM(I61:M61) -MAX(I61:M61)-MIN(I61:M61)))</f>
        <v>31</v>
      </c>
      <c r="O61" s="62">
        <f>PRODUCT(N61/5*3*D61)</f>
        <v>37.200000000000003</v>
      </c>
      <c r="P61" s="56">
        <f t="shared" ca="1" si="6"/>
        <v>175.56</v>
      </c>
      <c r="Q61" s="57"/>
    </row>
    <row r="62" spans="1:18" ht="12.75" outlineLevel="1">
      <c r="B62" s="58"/>
      <c r="C62" s="47" t="str">
        <f>'[1]СТАРТ+'!G40</f>
        <v>104С</v>
      </c>
      <c r="D62" s="59">
        <f ca="1">'[1]СТАРТ+'!H40</f>
        <v>2.2000000000000002</v>
      </c>
      <c r="E62" s="107">
        <v>4</v>
      </c>
      <c r="F62" s="107">
        <v>4</v>
      </c>
      <c r="G62" s="107">
        <v>5.5</v>
      </c>
      <c r="H62" s="107">
        <v>5</v>
      </c>
      <c r="I62" s="107">
        <v>7</v>
      </c>
      <c r="J62" s="107">
        <v>7</v>
      </c>
      <c r="K62" s="107">
        <v>7</v>
      </c>
      <c r="L62" s="107">
        <v>7</v>
      </c>
      <c r="M62" s="107">
        <v>6</v>
      </c>
      <c r="N62" s="61">
        <f>(SUM(E62:H62) -MAX(E62:H62)-MIN(E62:H62)+(SUM(I62:M62) -MAX(I62:M62)-MIN(I62:M62)))</f>
        <v>30</v>
      </c>
      <c r="O62" s="62">
        <f ca="1">PRODUCT(N62/5*3*D62)</f>
        <v>39.6</v>
      </c>
      <c r="P62" s="56">
        <f t="shared" ca="1" si="6"/>
        <v>175.56</v>
      </c>
      <c r="Q62" s="57"/>
    </row>
    <row r="63" spans="1:18" ht="12.75" outlineLevel="1">
      <c r="B63" s="58"/>
      <c r="C63" s="47" t="str">
        <f>'[1]СТАРТ+'!I40</f>
        <v>203С</v>
      </c>
      <c r="D63" s="59">
        <f ca="1">'[1]СТАРТ+'!J40</f>
        <v>2</v>
      </c>
      <c r="E63" s="107">
        <v>3.5</v>
      </c>
      <c r="F63" s="107">
        <v>3.5</v>
      </c>
      <c r="G63" s="107">
        <v>4.5</v>
      </c>
      <c r="H63" s="107">
        <v>4.5</v>
      </c>
      <c r="I63" s="107">
        <v>6.5</v>
      </c>
      <c r="J63" s="107">
        <v>6</v>
      </c>
      <c r="K63" s="107">
        <v>6.5</v>
      </c>
      <c r="L63" s="107">
        <v>6</v>
      </c>
      <c r="M63" s="107">
        <v>6.5</v>
      </c>
      <c r="N63" s="61">
        <f>(SUM(E63:H63) -MAX(E63:H63)-MIN(E63:H63)+(SUM(I63:M63) -MAX(I63:M63)-MIN(I63:M63)))</f>
        <v>27</v>
      </c>
      <c r="O63" s="62">
        <f ca="1">PRODUCT(N63/5*3*D63)</f>
        <v>32.400000000000006</v>
      </c>
      <c r="P63" s="56">
        <f t="shared" ca="1" si="6"/>
        <v>175.56</v>
      </c>
      <c r="Q63" s="57"/>
    </row>
    <row r="64" spans="1:18" ht="12.75" outlineLevel="1">
      <c r="B64" s="64"/>
      <c r="C64" s="47" t="str">
        <f>'[1]СТАРТ+'!K40</f>
        <v>403С</v>
      </c>
      <c r="D64" s="59">
        <f ca="1">'[1]СТАРТ+'!L40</f>
        <v>2.2000000000000002</v>
      </c>
      <c r="E64" s="107">
        <v>3.5</v>
      </c>
      <c r="F64" s="107">
        <v>4</v>
      </c>
      <c r="G64" s="107">
        <v>3</v>
      </c>
      <c r="H64" s="107">
        <v>2.5</v>
      </c>
      <c r="I64" s="107">
        <v>6</v>
      </c>
      <c r="J64" s="107">
        <v>5</v>
      </c>
      <c r="K64" s="107">
        <v>5.5</v>
      </c>
      <c r="L64" s="107">
        <v>5.5</v>
      </c>
      <c r="M64" s="107">
        <v>5.5</v>
      </c>
      <c r="N64" s="61">
        <f>(SUM(E64:H64) -MAX(E64:H64)-MIN(E64:H64)+(SUM(I64:M64) -MAX(I64:M64)-MIN(I64:M64)))</f>
        <v>23</v>
      </c>
      <c r="O64" s="62">
        <f ca="1">PRODUCT(N64/5*3*D64)</f>
        <v>30.36</v>
      </c>
      <c r="P64" s="56">
        <f t="shared" ca="1" si="6"/>
        <v>175.56</v>
      </c>
      <c r="Q64" s="57"/>
    </row>
    <row r="65" spans="1:18" ht="12.75" outlineLevel="1">
      <c r="C65" s="66" t="s">
        <v>17</v>
      </c>
      <c r="D65" s="67">
        <f ca="1">SUM(D60:D64)</f>
        <v>10.399999999999999</v>
      </c>
      <c r="E65" s="108"/>
      <c r="F65" s="108"/>
      <c r="G65" s="108"/>
      <c r="H65" s="108"/>
      <c r="I65" s="108"/>
      <c r="J65" s="108"/>
      <c r="K65" s="69"/>
      <c r="L65" s="108"/>
      <c r="M65" s="108"/>
      <c r="N65" s="61"/>
      <c r="O65" s="70">
        <f ca="1">SUM(O60:O64)</f>
        <v>175.56</v>
      </c>
      <c r="P65" s="56">
        <f t="shared" ca="1" si="6"/>
        <v>175.56</v>
      </c>
      <c r="Q65" s="57"/>
    </row>
    <row r="66" spans="1:18" s="54" customFormat="1" ht="13.5" customHeight="1">
      <c r="A66" s="47">
        <v>7</v>
      </c>
      <c r="B66" s="49" t="str">
        <f>'[1]СТАРТ+'!C6</f>
        <v>Харитонова Вероника,2003,2,Москва МГФСО</v>
      </c>
      <c r="C66" s="47"/>
      <c r="D66" s="47"/>
      <c r="E66" s="49"/>
      <c r="F66" s="49"/>
      <c r="G66" s="49"/>
      <c r="H66" s="49"/>
      <c r="I66" s="49"/>
      <c r="J66" s="49"/>
      <c r="K66" s="50"/>
      <c r="L66" s="49"/>
      <c r="M66" s="49"/>
      <c r="N66" s="49"/>
      <c r="O66" s="47"/>
      <c r="P66" s="51">
        <f ca="1">SUM(O73)</f>
        <v>175.29</v>
      </c>
      <c r="Q66" s="52"/>
      <c r="R66" s="53" t="str">
        <f>'[1]СТАРТ+'!L6</f>
        <v>Кардава Н.Н.</v>
      </c>
    </row>
    <row r="67" spans="1:18" s="54" customFormat="1" ht="12.75">
      <c r="A67" s="47"/>
      <c r="B67" s="49" t="str">
        <f>'[1]СТАРТ+'!C7</f>
        <v>Миронова Снежанна,2006,3,Москва МГФСО</v>
      </c>
      <c r="C67" s="47"/>
      <c r="D67" s="47"/>
      <c r="E67" s="49"/>
      <c r="F67" s="49"/>
      <c r="G67" s="49"/>
      <c r="H67" s="49"/>
      <c r="I67" s="49"/>
      <c r="J67" s="49"/>
      <c r="K67" s="50"/>
      <c r="L67" s="49"/>
      <c r="M67" s="49"/>
      <c r="N67" s="49"/>
      <c r="O67" s="47"/>
      <c r="P67" s="56">
        <f t="shared" ref="P67:P73" ca="1" si="7">P66</f>
        <v>175.29</v>
      </c>
      <c r="Q67" s="57"/>
      <c r="R67" s="53" t="str">
        <f>'[1]СТАРТ+'!L7</f>
        <v>Кардава Н.Н.</v>
      </c>
    </row>
    <row r="68" spans="1:18" ht="12.75" outlineLevel="1">
      <c r="B68" s="58"/>
      <c r="C68" s="47" t="str">
        <f>'[1]СТАРТ+'!C8</f>
        <v>101В</v>
      </c>
      <c r="D68" s="59">
        <f>'[1]СТАРТ+'!D8</f>
        <v>2</v>
      </c>
      <c r="E68" s="107">
        <v>5.5</v>
      </c>
      <c r="F68" s="107">
        <v>5</v>
      </c>
      <c r="G68" s="107">
        <v>6</v>
      </c>
      <c r="H68" s="107">
        <v>6</v>
      </c>
      <c r="I68" s="107">
        <v>7</v>
      </c>
      <c r="J68" s="107">
        <v>6.5</v>
      </c>
      <c r="K68" s="107">
        <v>7</v>
      </c>
      <c r="L68" s="107">
        <v>7</v>
      </c>
      <c r="M68" s="107">
        <v>7</v>
      </c>
      <c r="N68" s="61">
        <f>(SUM(E68:H68) -MAX(E68:H68)-MIN(E68:H68)+(SUM(I68:M68) -MAX(I68:M68)-MIN(I68:M68)))</f>
        <v>32.5</v>
      </c>
      <c r="O68" s="62">
        <f>PRODUCT(N68/5*3*D68)</f>
        <v>39</v>
      </c>
      <c r="P68" s="56">
        <f t="shared" ca="1" si="7"/>
        <v>175.29</v>
      </c>
      <c r="Q68" s="57"/>
    </row>
    <row r="69" spans="1:18" ht="12.75" outlineLevel="1">
      <c r="B69" s="58"/>
      <c r="C69" s="47" t="str">
        <f>'[1]СТАРТ+'!E8</f>
        <v>301С</v>
      </c>
      <c r="D69" s="59">
        <f>'[1]СТАРТ+'!F8</f>
        <v>2</v>
      </c>
      <c r="E69" s="107">
        <v>5</v>
      </c>
      <c r="F69" s="107">
        <v>4.5</v>
      </c>
      <c r="G69" s="107">
        <v>5.5</v>
      </c>
      <c r="H69" s="107">
        <v>6</v>
      </c>
      <c r="I69" s="107">
        <v>6.5</v>
      </c>
      <c r="J69" s="107">
        <v>7.5</v>
      </c>
      <c r="K69" s="107">
        <v>7</v>
      </c>
      <c r="L69" s="107">
        <v>7.5</v>
      </c>
      <c r="M69" s="107">
        <v>6.5</v>
      </c>
      <c r="N69" s="61">
        <f>(SUM(E69:H69) -MAX(E69:H69)-MIN(E69:H69)+(SUM(I69:M69) -MAX(I69:M69)-MIN(I69:M69)))</f>
        <v>31.5</v>
      </c>
      <c r="O69" s="62">
        <f>PRODUCT(N69/5*3*D69)</f>
        <v>37.799999999999997</v>
      </c>
      <c r="P69" s="56">
        <f t="shared" ca="1" si="7"/>
        <v>175.29</v>
      </c>
      <c r="Q69" s="57"/>
    </row>
    <row r="70" spans="1:18" ht="12.75" outlineLevel="1">
      <c r="B70" s="58"/>
      <c r="C70" s="47" t="str">
        <f>'[1]СТАРТ+'!G8</f>
        <v>403С</v>
      </c>
      <c r="D70" s="59">
        <f ca="1">'[1]СТАРТ+'!H8</f>
        <v>2.2000000000000002</v>
      </c>
      <c r="E70" s="107">
        <v>6</v>
      </c>
      <c r="F70" s="107">
        <v>4.5</v>
      </c>
      <c r="G70" s="107">
        <v>4.5</v>
      </c>
      <c r="H70" s="107">
        <v>4</v>
      </c>
      <c r="I70" s="107">
        <v>7</v>
      </c>
      <c r="J70" s="107">
        <v>6.5</v>
      </c>
      <c r="K70" s="107">
        <v>7</v>
      </c>
      <c r="L70" s="107">
        <v>7</v>
      </c>
      <c r="M70" s="107">
        <v>6.5</v>
      </c>
      <c r="N70" s="61">
        <f>(SUM(E70:H70) -MAX(E70:H70)-MIN(E70:H70)+(SUM(I70:M70) -MAX(I70:M70)-MIN(I70:M70)))</f>
        <v>29.5</v>
      </c>
      <c r="O70" s="62">
        <f ca="1">PRODUCT(N70/5*3*D70)</f>
        <v>38.940000000000012</v>
      </c>
      <c r="P70" s="56">
        <f t="shared" ca="1" si="7"/>
        <v>175.29</v>
      </c>
      <c r="Q70" s="57"/>
    </row>
    <row r="71" spans="1:18" ht="12.75" outlineLevel="1">
      <c r="B71" s="58"/>
      <c r="C71" s="47" t="str">
        <f>'[1]СТАРТ+'!I8</f>
        <v>203С</v>
      </c>
      <c r="D71" s="59">
        <f ca="1">'[1]СТАРТ+'!J8</f>
        <v>2</v>
      </c>
      <c r="E71" s="107">
        <v>3</v>
      </c>
      <c r="F71" s="107">
        <v>3</v>
      </c>
      <c r="G71" s="107">
        <v>5.5</v>
      </c>
      <c r="H71" s="107">
        <v>4.5</v>
      </c>
      <c r="I71" s="107">
        <v>5</v>
      </c>
      <c r="J71" s="107">
        <v>5</v>
      </c>
      <c r="K71" s="107">
        <v>5.5</v>
      </c>
      <c r="L71" s="107">
        <v>5.5</v>
      </c>
      <c r="M71" s="107">
        <v>5.5</v>
      </c>
      <c r="N71" s="61">
        <f>(SUM(E71:H71) -MAX(E71:H71)-MIN(E71:H71)+(SUM(I71:M71) -MAX(I71:M71)-MIN(I71:M71)))</f>
        <v>23.5</v>
      </c>
      <c r="O71" s="62">
        <f ca="1">PRODUCT(N71/5*3*D71)</f>
        <v>28.200000000000003</v>
      </c>
      <c r="P71" s="56">
        <f t="shared" ca="1" si="7"/>
        <v>175.29</v>
      </c>
      <c r="Q71" s="57"/>
    </row>
    <row r="72" spans="1:18" ht="12.75" outlineLevel="1">
      <c r="B72" s="64"/>
      <c r="C72" s="47" t="str">
        <f>'[1]СТАРТ+'!K8</f>
        <v>5122Д</v>
      </c>
      <c r="D72" s="59">
        <f ca="1">'[1]СТАРТ+'!L8</f>
        <v>1.9</v>
      </c>
      <c r="E72" s="107">
        <v>3.5</v>
      </c>
      <c r="F72" s="107">
        <v>4</v>
      </c>
      <c r="G72" s="107">
        <v>5</v>
      </c>
      <c r="H72" s="107">
        <v>5</v>
      </c>
      <c r="I72" s="107">
        <v>6</v>
      </c>
      <c r="J72" s="107">
        <v>6.5</v>
      </c>
      <c r="K72" s="107">
        <v>6.5</v>
      </c>
      <c r="L72" s="107">
        <v>6</v>
      </c>
      <c r="M72" s="107">
        <v>5.5</v>
      </c>
      <c r="N72" s="61">
        <f>(SUM(E72:H72) -MAX(E72:H72)-MIN(E72:H72)+(SUM(I72:M72) -MAX(I72:M72)-MIN(I72:M72)))</f>
        <v>27.5</v>
      </c>
      <c r="O72" s="62">
        <f ca="1">PRODUCT(N72/5*3*D72)</f>
        <v>31.349999999999998</v>
      </c>
      <c r="P72" s="56">
        <f t="shared" ca="1" si="7"/>
        <v>175.29</v>
      </c>
      <c r="Q72" s="57"/>
    </row>
    <row r="73" spans="1:18" ht="12.75" outlineLevel="1">
      <c r="C73" s="66" t="s">
        <v>17</v>
      </c>
      <c r="D73" s="67">
        <f ca="1">SUM(D68:D72)</f>
        <v>10.1</v>
      </c>
      <c r="E73" s="108"/>
      <c r="F73" s="108"/>
      <c r="G73" s="108"/>
      <c r="H73" s="108"/>
      <c r="I73" s="108"/>
      <c r="J73" s="108"/>
      <c r="K73" s="69"/>
      <c r="L73" s="108"/>
      <c r="M73" s="108"/>
      <c r="N73" s="61"/>
      <c r="O73" s="70">
        <f ca="1">SUM(O68:O72)</f>
        <v>175.29</v>
      </c>
      <c r="P73" s="56">
        <f t="shared" ca="1" si="7"/>
        <v>175.29</v>
      </c>
      <c r="Q73" s="57"/>
    </row>
  </sheetData>
  <mergeCells count="6">
    <mergeCell ref="A1:D1"/>
    <mergeCell ref="E1:P1"/>
    <mergeCell ref="Q1:R1"/>
    <mergeCell ref="A2:R2"/>
    <mergeCell ref="A3:R3"/>
    <mergeCell ref="E7:M7"/>
  </mergeCells>
  <pageMargins left="0.39370078740157483" right="0" top="0.74803149606299213" bottom="0.35433070866141736" header="0.19685039370078741" footer="0.31496062992125984"/>
  <pageSetup paperSize="9" scale="80" orientation="portrait" horizontalDpi="300" verticalDpi="300" r:id="rId1"/>
  <headerFooter alignWithMargins="0">
    <oddHeader>&amp;Lг. Руза "ДВВС РУЗА"&amp;CМинистерство спорта РФ
Российская федерация прыжков в воду
Всероссийские соревнования по прыжкам в воду "Салют Победы"&amp;R04-07 мая 2016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boys</vt:lpstr>
      <vt:lpstr>girls</vt:lpstr>
      <vt:lpstr>girls!Область_печати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2016-05-14T08:55:46Z</dcterms:created>
  <dcterms:modified xsi:type="dcterms:W3CDTF">2016-05-14T08:58:23Z</dcterms:modified>
</cp:coreProperties>
</file>