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0800" activeTab="2"/>
  </bookViews>
  <sheets>
    <sheet name="1m" sheetId="6" r:id="rId1"/>
    <sheet name="3m" sheetId="4" r:id="rId2"/>
    <sheet name="platform" sheetId="5" r:id="rId3"/>
  </sheets>
  <externalReferences>
    <externalReference r:id="rId4"/>
    <externalReference r:id="rId5"/>
    <externalReference r:id="rId6"/>
  </externalReferences>
  <definedNames>
    <definedName name="_xlnm.Print_Titles" localSheetId="0">'1m'!#REF!</definedName>
    <definedName name="_xlnm.Print_Titles" localSheetId="1">'3m'!#REF!</definedName>
    <definedName name="_xlnm.Print_Titles" localSheetId="2">platform!#REF!</definedName>
    <definedName name="_xlnm.Print_Area" localSheetId="2">platform!$A$2:$Q$16</definedName>
  </definedNames>
  <calcPr calcId="145621"/>
</workbook>
</file>

<file path=xl/calcChain.xml><?xml version="1.0" encoding="utf-8"?>
<calcChain xmlns="http://schemas.openxmlformats.org/spreadsheetml/2006/main">
  <c r="K136" i="6" l="1"/>
  <c r="D136" i="6"/>
  <c r="K135" i="6"/>
  <c r="D135" i="6"/>
  <c r="K134" i="6"/>
  <c r="D134" i="6"/>
  <c r="K133" i="6"/>
  <c r="D133" i="6"/>
  <c r="K132" i="6"/>
  <c r="D132" i="6"/>
  <c r="K131" i="6"/>
  <c r="D131" i="6"/>
  <c r="O130" i="6"/>
  <c r="D130" i="6"/>
  <c r="B130" i="6"/>
  <c r="K128" i="6"/>
  <c r="D128" i="6"/>
  <c r="K127" i="6"/>
  <c r="D127" i="6"/>
  <c r="K126" i="6"/>
  <c r="D126" i="6"/>
  <c r="K125" i="6"/>
  <c r="D125" i="6"/>
  <c r="K124" i="6"/>
  <c r="D124" i="6"/>
  <c r="K123" i="6"/>
  <c r="D123" i="6"/>
  <c r="O122" i="6"/>
  <c r="D122" i="6"/>
  <c r="B122" i="6"/>
  <c r="K120" i="6"/>
  <c r="D120" i="6"/>
  <c r="K119" i="6"/>
  <c r="D119" i="6"/>
  <c r="K118" i="6"/>
  <c r="D118" i="6"/>
  <c r="K117" i="6"/>
  <c r="D117" i="6"/>
  <c r="K116" i="6"/>
  <c r="D116" i="6"/>
  <c r="K115" i="6"/>
  <c r="D115" i="6"/>
  <c r="O114" i="6"/>
  <c r="D114" i="6"/>
  <c r="B114" i="6"/>
  <c r="K112" i="6"/>
  <c r="D112" i="6"/>
  <c r="K111" i="6"/>
  <c r="D111" i="6"/>
  <c r="K110" i="6"/>
  <c r="D110" i="6"/>
  <c r="K109" i="6"/>
  <c r="D109" i="6"/>
  <c r="K108" i="6"/>
  <c r="D108" i="6"/>
  <c r="K107" i="6"/>
  <c r="D107" i="6"/>
  <c r="O106" i="6"/>
  <c r="D106" i="6"/>
  <c r="B106" i="6"/>
  <c r="K104" i="6"/>
  <c r="D104" i="6"/>
  <c r="K103" i="6"/>
  <c r="D103" i="6"/>
  <c r="K102" i="6"/>
  <c r="D102" i="6"/>
  <c r="K101" i="6"/>
  <c r="D101" i="6"/>
  <c r="K100" i="6"/>
  <c r="D100" i="6"/>
  <c r="K99" i="6"/>
  <c r="D99" i="6"/>
  <c r="O98" i="6"/>
  <c r="D98" i="6"/>
  <c r="B98" i="6"/>
  <c r="K96" i="6"/>
  <c r="D96" i="6"/>
  <c r="K95" i="6"/>
  <c r="D95" i="6"/>
  <c r="K94" i="6"/>
  <c r="D94" i="6"/>
  <c r="K93" i="6"/>
  <c r="D93" i="6"/>
  <c r="K92" i="6"/>
  <c r="D92" i="6"/>
  <c r="K91" i="6"/>
  <c r="D91" i="6"/>
  <c r="O90" i="6"/>
  <c r="D90" i="6"/>
  <c r="B90" i="6"/>
  <c r="K88" i="6"/>
  <c r="D88" i="6"/>
  <c r="K87" i="6"/>
  <c r="D87" i="6"/>
  <c r="K86" i="6"/>
  <c r="D86" i="6"/>
  <c r="K85" i="6"/>
  <c r="D85" i="6"/>
  <c r="K84" i="6"/>
  <c r="D84" i="6"/>
  <c r="K83" i="6"/>
  <c r="D83" i="6"/>
  <c r="O82" i="6"/>
  <c r="D82" i="6"/>
  <c r="B82" i="6"/>
  <c r="K80" i="6"/>
  <c r="D80" i="6"/>
  <c r="K79" i="6"/>
  <c r="D79" i="6"/>
  <c r="K78" i="6"/>
  <c r="D78" i="6"/>
  <c r="K77" i="6"/>
  <c r="D77" i="6"/>
  <c r="K76" i="6"/>
  <c r="D76" i="6"/>
  <c r="K75" i="6"/>
  <c r="D75" i="6"/>
  <c r="O74" i="6"/>
  <c r="D74" i="6"/>
  <c r="B74" i="6"/>
  <c r="K72" i="6"/>
  <c r="D72" i="6"/>
  <c r="K71" i="6"/>
  <c r="D71" i="6"/>
  <c r="K70" i="6"/>
  <c r="D70" i="6"/>
  <c r="K69" i="6"/>
  <c r="D69" i="6"/>
  <c r="K68" i="6"/>
  <c r="D68" i="6"/>
  <c r="K67" i="6"/>
  <c r="D67" i="6"/>
  <c r="O66" i="6"/>
  <c r="D66" i="6"/>
  <c r="B66" i="6"/>
  <c r="K64" i="6"/>
  <c r="D64" i="6"/>
  <c r="K63" i="6"/>
  <c r="D63" i="6"/>
  <c r="K62" i="6"/>
  <c r="D62" i="6"/>
  <c r="K61" i="6"/>
  <c r="D61" i="6"/>
  <c r="K60" i="6"/>
  <c r="D60" i="6"/>
  <c r="K59" i="6"/>
  <c r="D59" i="6"/>
  <c r="O58" i="6"/>
  <c r="D58" i="6"/>
  <c r="B58" i="6"/>
  <c r="K56" i="6"/>
  <c r="D56" i="6"/>
  <c r="K55" i="6"/>
  <c r="D55" i="6"/>
  <c r="K54" i="6"/>
  <c r="D54" i="6"/>
  <c r="K53" i="6"/>
  <c r="D53" i="6"/>
  <c r="K52" i="6"/>
  <c r="D52" i="6"/>
  <c r="K51" i="6"/>
  <c r="D51" i="6"/>
  <c r="O50" i="6"/>
  <c r="D50" i="6"/>
  <c r="B50" i="6"/>
  <c r="K48" i="6"/>
  <c r="D48" i="6"/>
  <c r="K47" i="6"/>
  <c r="D47" i="6"/>
  <c r="K46" i="6"/>
  <c r="D46" i="6"/>
  <c r="K45" i="6"/>
  <c r="D45" i="6"/>
  <c r="K44" i="6"/>
  <c r="D44" i="6"/>
  <c r="K43" i="6"/>
  <c r="D43" i="6"/>
  <c r="O42" i="6"/>
  <c r="D42" i="6"/>
  <c r="B42" i="6"/>
  <c r="K40" i="6"/>
  <c r="D40" i="6"/>
  <c r="K39" i="6"/>
  <c r="D39" i="6"/>
  <c r="K38" i="6"/>
  <c r="D38" i="6"/>
  <c r="K37" i="6"/>
  <c r="D37" i="6"/>
  <c r="K36" i="6"/>
  <c r="D36" i="6"/>
  <c r="K35" i="6"/>
  <c r="D35" i="6"/>
  <c r="O34" i="6"/>
  <c r="D34" i="6"/>
  <c r="B34" i="6"/>
  <c r="K32" i="6"/>
  <c r="D32" i="6"/>
  <c r="K31" i="6"/>
  <c r="D31" i="6"/>
  <c r="K30" i="6"/>
  <c r="D30" i="6"/>
  <c r="K29" i="6"/>
  <c r="D29" i="6"/>
  <c r="K28" i="6"/>
  <c r="D28" i="6"/>
  <c r="K27" i="6"/>
  <c r="D27" i="6"/>
  <c r="O26" i="6"/>
  <c r="D26" i="6"/>
  <c r="B26" i="6"/>
  <c r="K24" i="6"/>
  <c r="D24" i="6"/>
  <c r="K23" i="6"/>
  <c r="D23" i="6"/>
  <c r="K22" i="6"/>
  <c r="D22" i="6"/>
  <c r="K21" i="6"/>
  <c r="D21" i="6"/>
  <c r="K20" i="6"/>
  <c r="D20" i="6"/>
  <c r="K19" i="6"/>
  <c r="D19" i="6"/>
  <c r="O18" i="6"/>
  <c r="D18" i="6"/>
  <c r="B18" i="6"/>
  <c r="K16" i="6"/>
  <c r="D16" i="6"/>
  <c r="K15" i="6"/>
  <c r="D15" i="6"/>
  <c r="K14" i="6"/>
  <c r="D14" i="6"/>
  <c r="K13" i="6"/>
  <c r="D13" i="6"/>
  <c r="K12" i="6"/>
  <c r="D12" i="6"/>
  <c r="K11" i="6"/>
  <c r="D11" i="6"/>
  <c r="O10" i="6"/>
  <c r="D10" i="6"/>
  <c r="B10" i="6"/>
  <c r="C5" i="6"/>
  <c r="L80" i="5"/>
  <c r="E80" i="5"/>
  <c r="D80" i="5"/>
  <c r="L79" i="5"/>
  <c r="E79" i="5"/>
  <c r="D79" i="5"/>
  <c r="L78" i="5"/>
  <c r="E78" i="5"/>
  <c r="D78" i="5"/>
  <c r="L77" i="5"/>
  <c r="E77" i="5"/>
  <c r="D77" i="5"/>
  <c r="L76" i="5"/>
  <c r="E76" i="5"/>
  <c r="D76" i="5"/>
  <c r="L75" i="5"/>
  <c r="E75" i="5"/>
  <c r="D75" i="5"/>
  <c r="P74" i="5"/>
  <c r="C74" i="5"/>
  <c r="B74" i="5"/>
  <c r="L72" i="5"/>
  <c r="E72" i="5"/>
  <c r="D72" i="5"/>
  <c r="L71" i="5"/>
  <c r="E71" i="5"/>
  <c r="D71" i="5"/>
  <c r="L70" i="5"/>
  <c r="E70" i="5"/>
  <c r="D70" i="5"/>
  <c r="L69" i="5"/>
  <c r="E69" i="5"/>
  <c r="D69" i="5"/>
  <c r="L68" i="5"/>
  <c r="E68" i="5"/>
  <c r="D68" i="5"/>
  <c r="L67" i="5"/>
  <c r="E67" i="5"/>
  <c r="D67" i="5"/>
  <c r="P66" i="5"/>
  <c r="C66" i="5"/>
  <c r="B66" i="5"/>
  <c r="L64" i="5"/>
  <c r="E64" i="5"/>
  <c r="D64" i="5"/>
  <c r="L63" i="5"/>
  <c r="E63" i="5"/>
  <c r="D63" i="5"/>
  <c r="L62" i="5"/>
  <c r="E62" i="5"/>
  <c r="D62" i="5"/>
  <c r="L61" i="5"/>
  <c r="E61" i="5"/>
  <c r="D61" i="5"/>
  <c r="L60" i="5"/>
  <c r="E60" i="5"/>
  <c r="D60" i="5"/>
  <c r="L59" i="5"/>
  <c r="E59" i="5"/>
  <c r="D59" i="5"/>
  <c r="P58" i="5"/>
  <c r="C58" i="5"/>
  <c r="B58" i="5"/>
  <c r="L56" i="5"/>
  <c r="E56" i="5"/>
  <c r="D56" i="5"/>
  <c r="L55" i="5"/>
  <c r="E55" i="5"/>
  <c r="D55" i="5"/>
  <c r="L54" i="5"/>
  <c r="E54" i="5"/>
  <c r="D54" i="5"/>
  <c r="L53" i="5"/>
  <c r="E53" i="5"/>
  <c r="D53" i="5"/>
  <c r="L52" i="5"/>
  <c r="E52" i="5"/>
  <c r="D52" i="5"/>
  <c r="L51" i="5"/>
  <c r="E51" i="5"/>
  <c r="D51" i="5"/>
  <c r="P50" i="5"/>
  <c r="C50" i="5"/>
  <c r="B50" i="5"/>
  <c r="L48" i="5"/>
  <c r="E48" i="5"/>
  <c r="D48" i="5"/>
  <c r="L47" i="5"/>
  <c r="E47" i="5"/>
  <c r="D47" i="5"/>
  <c r="L46" i="5"/>
  <c r="E46" i="5"/>
  <c r="D46" i="5"/>
  <c r="L45" i="5"/>
  <c r="E45" i="5"/>
  <c r="D45" i="5"/>
  <c r="L44" i="5"/>
  <c r="E44" i="5"/>
  <c r="D44" i="5"/>
  <c r="L43" i="5"/>
  <c r="E43" i="5"/>
  <c r="D43" i="5"/>
  <c r="P42" i="5"/>
  <c r="C42" i="5"/>
  <c r="B42" i="5"/>
  <c r="L40" i="5"/>
  <c r="E40" i="5"/>
  <c r="D40" i="5"/>
  <c r="L39" i="5"/>
  <c r="E39" i="5"/>
  <c r="D39" i="5"/>
  <c r="L38" i="5"/>
  <c r="E38" i="5"/>
  <c r="D38" i="5"/>
  <c r="L37" i="5"/>
  <c r="E37" i="5"/>
  <c r="D37" i="5"/>
  <c r="L36" i="5"/>
  <c r="E36" i="5"/>
  <c r="D36" i="5"/>
  <c r="L35" i="5"/>
  <c r="E35" i="5"/>
  <c r="D35" i="5"/>
  <c r="P34" i="5"/>
  <c r="C34" i="5"/>
  <c r="B34" i="5"/>
  <c r="L32" i="5"/>
  <c r="E32" i="5"/>
  <c r="D32" i="5"/>
  <c r="L31" i="5"/>
  <c r="E31" i="5"/>
  <c r="D31" i="5"/>
  <c r="L30" i="5"/>
  <c r="F30" i="5"/>
  <c r="M30" i="5" s="1"/>
  <c r="E30" i="5"/>
  <c r="D30" i="5"/>
  <c r="L29" i="5"/>
  <c r="E29" i="5"/>
  <c r="D29" i="5"/>
  <c r="L28" i="5"/>
  <c r="E28" i="5"/>
  <c r="D28" i="5"/>
  <c r="L27" i="5"/>
  <c r="E27" i="5"/>
  <c r="D27" i="5"/>
  <c r="P26" i="5"/>
  <c r="C26" i="5"/>
  <c r="B26" i="5"/>
  <c r="L24" i="5"/>
  <c r="E24" i="5"/>
  <c r="D24" i="5"/>
  <c r="L23" i="5"/>
  <c r="E23" i="5"/>
  <c r="D23" i="5"/>
  <c r="L22" i="5"/>
  <c r="F22" i="5"/>
  <c r="M22" i="5" s="1"/>
  <c r="E22" i="5"/>
  <c r="D22" i="5"/>
  <c r="L21" i="5"/>
  <c r="E21" i="5"/>
  <c r="D21" i="5"/>
  <c r="L20" i="5"/>
  <c r="E20" i="5"/>
  <c r="D20" i="5"/>
  <c r="L19" i="5"/>
  <c r="E19" i="5"/>
  <c r="D19" i="5"/>
  <c r="P18" i="5"/>
  <c r="C18" i="5"/>
  <c r="B18" i="5"/>
  <c r="L16" i="5"/>
  <c r="E16" i="5"/>
  <c r="D16" i="5"/>
  <c r="L15" i="5"/>
  <c r="E15" i="5"/>
  <c r="D15" i="5"/>
  <c r="L14" i="5"/>
  <c r="E14" i="5"/>
  <c r="D14" i="5"/>
  <c r="L13" i="5"/>
  <c r="E13" i="5"/>
  <c r="D13" i="5"/>
  <c r="L12" i="5"/>
  <c r="E12" i="5"/>
  <c r="D12" i="5"/>
  <c r="L11" i="5"/>
  <c r="E11" i="5"/>
  <c r="D11" i="5"/>
  <c r="P10" i="5"/>
  <c r="C10" i="5"/>
  <c r="B10" i="5"/>
  <c r="C5" i="5"/>
  <c r="K160" i="4"/>
  <c r="D160" i="4"/>
  <c r="K159" i="4"/>
  <c r="D159" i="4"/>
  <c r="K158" i="4"/>
  <c r="D158" i="4"/>
  <c r="K157" i="4"/>
  <c r="D157" i="4"/>
  <c r="K156" i="4"/>
  <c r="D156" i="4"/>
  <c r="K155" i="4"/>
  <c r="D155" i="4"/>
  <c r="O154" i="4"/>
  <c r="C154" i="4"/>
  <c r="B154" i="4"/>
  <c r="K152" i="4"/>
  <c r="D152" i="4"/>
  <c r="K151" i="4"/>
  <c r="D151" i="4"/>
  <c r="K150" i="4"/>
  <c r="D150" i="4"/>
  <c r="K149" i="4"/>
  <c r="D149" i="4"/>
  <c r="K148" i="4"/>
  <c r="D148" i="4"/>
  <c r="K147" i="4"/>
  <c r="D147" i="4"/>
  <c r="O146" i="4"/>
  <c r="C146" i="4"/>
  <c r="B146" i="4"/>
  <c r="K144" i="4"/>
  <c r="D144" i="4"/>
  <c r="K143" i="4"/>
  <c r="D143" i="4"/>
  <c r="K142" i="4"/>
  <c r="D142" i="4"/>
  <c r="K141" i="4"/>
  <c r="D141" i="4"/>
  <c r="K140" i="4"/>
  <c r="D140" i="4"/>
  <c r="K139" i="4"/>
  <c r="D139" i="4"/>
  <c r="O138" i="4"/>
  <c r="C138" i="4"/>
  <c r="B138" i="4"/>
  <c r="K136" i="4"/>
  <c r="D136" i="4"/>
  <c r="K135" i="4"/>
  <c r="D135" i="4"/>
  <c r="K134" i="4"/>
  <c r="D134" i="4"/>
  <c r="K133" i="4"/>
  <c r="D133" i="4"/>
  <c r="K132" i="4"/>
  <c r="D132" i="4"/>
  <c r="K131" i="4"/>
  <c r="D131" i="4"/>
  <c r="O130" i="4"/>
  <c r="C130" i="4"/>
  <c r="B130" i="4"/>
  <c r="K128" i="4"/>
  <c r="D128" i="4"/>
  <c r="K127" i="4"/>
  <c r="D127" i="4"/>
  <c r="K126" i="4"/>
  <c r="D126" i="4"/>
  <c r="K125" i="4"/>
  <c r="D125" i="4"/>
  <c r="K124" i="4"/>
  <c r="D124" i="4"/>
  <c r="K123" i="4"/>
  <c r="D123" i="4"/>
  <c r="O122" i="4"/>
  <c r="C122" i="4"/>
  <c r="B122" i="4"/>
  <c r="K120" i="4"/>
  <c r="D120" i="4"/>
  <c r="K119" i="4"/>
  <c r="D119" i="4"/>
  <c r="K118" i="4"/>
  <c r="D118" i="4"/>
  <c r="K117" i="4"/>
  <c r="D117" i="4"/>
  <c r="K116" i="4"/>
  <c r="D116" i="4"/>
  <c r="K115" i="4"/>
  <c r="D115" i="4"/>
  <c r="O114" i="4"/>
  <c r="C114" i="4"/>
  <c r="B114" i="4"/>
  <c r="K112" i="4"/>
  <c r="D112" i="4"/>
  <c r="K111" i="4"/>
  <c r="D111" i="4"/>
  <c r="K110" i="4"/>
  <c r="D110" i="4"/>
  <c r="K109" i="4"/>
  <c r="D109" i="4"/>
  <c r="K108" i="4"/>
  <c r="D108" i="4"/>
  <c r="K107" i="4"/>
  <c r="D107" i="4"/>
  <c r="O106" i="4"/>
  <c r="C106" i="4"/>
  <c r="B106" i="4"/>
  <c r="K104" i="4"/>
  <c r="D104" i="4"/>
  <c r="K103" i="4"/>
  <c r="D103" i="4"/>
  <c r="K102" i="4"/>
  <c r="D102" i="4"/>
  <c r="K101" i="4"/>
  <c r="D101" i="4"/>
  <c r="K100" i="4"/>
  <c r="D100" i="4"/>
  <c r="K99" i="4"/>
  <c r="D99" i="4"/>
  <c r="O98" i="4"/>
  <c r="C98" i="4"/>
  <c r="B98" i="4"/>
  <c r="K96" i="4"/>
  <c r="D96" i="4"/>
  <c r="K95" i="4"/>
  <c r="D95" i="4"/>
  <c r="K94" i="4"/>
  <c r="D94" i="4"/>
  <c r="K93" i="4"/>
  <c r="D93" i="4"/>
  <c r="K92" i="4"/>
  <c r="D92" i="4"/>
  <c r="K91" i="4"/>
  <c r="D91" i="4"/>
  <c r="O90" i="4"/>
  <c r="C90" i="4"/>
  <c r="B90" i="4"/>
  <c r="K88" i="4"/>
  <c r="D88" i="4"/>
  <c r="K87" i="4"/>
  <c r="D87" i="4"/>
  <c r="K86" i="4"/>
  <c r="D86" i="4"/>
  <c r="K85" i="4"/>
  <c r="D85" i="4"/>
  <c r="K84" i="4"/>
  <c r="D84" i="4"/>
  <c r="K83" i="4"/>
  <c r="D83" i="4"/>
  <c r="O82" i="4"/>
  <c r="C82" i="4"/>
  <c r="B82" i="4"/>
  <c r="K80" i="4"/>
  <c r="D80" i="4"/>
  <c r="K79" i="4"/>
  <c r="D79" i="4"/>
  <c r="K78" i="4"/>
  <c r="D78" i="4"/>
  <c r="K77" i="4"/>
  <c r="D77" i="4"/>
  <c r="K76" i="4"/>
  <c r="D76" i="4"/>
  <c r="K75" i="4"/>
  <c r="D75" i="4"/>
  <c r="O74" i="4"/>
  <c r="C74" i="4"/>
  <c r="B74" i="4"/>
  <c r="K72" i="4"/>
  <c r="D72" i="4"/>
  <c r="K71" i="4"/>
  <c r="D71" i="4"/>
  <c r="K70" i="4"/>
  <c r="D70" i="4"/>
  <c r="K69" i="4"/>
  <c r="D69" i="4"/>
  <c r="K68" i="4"/>
  <c r="D68" i="4"/>
  <c r="K67" i="4"/>
  <c r="D67" i="4"/>
  <c r="O66" i="4"/>
  <c r="C66" i="4"/>
  <c r="B66" i="4"/>
  <c r="K64" i="4"/>
  <c r="D64" i="4"/>
  <c r="K63" i="4"/>
  <c r="D63" i="4"/>
  <c r="K62" i="4"/>
  <c r="D62" i="4"/>
  <c r="K61" i="4"/>
  <c r="D61" i="4"/>
  <c r="K60" i="4"/>
  <c r="D60" i="4"/>
  <c r="K59" i="4"/>
  <c r="D59" i="4"/>
  <c r="O58" i="4"/>
  <c r="C58" i="4"/>
  <c r="B58" i="4"/>
  <c r="K56" i="4"/>
  <c r="D56" i="4"/>
  <c r="K55" i="4"/>
  <c r="D55" i="4"/>
  <c r="K54" i="4"/>
  <c r="D54" i="4"/>
  <c r="K53" i="4"/>
  <c r="D53" i="4"/>
  <c r="K52" i="4"/>
  <c r="D52" i="4"/>
  <c r="K51" i="4"/>
  <c r="D51" i="4"/>
  <c r="O50" i="4"/>
  <c r="C50" i="4"/>
  <c r="B50" i="4"/>
  <c r="K48" i="4"/>
  <c r="D48" i="4"/>
  <c r="K47" i="4"/>
  <c r="D47" i="4"/>
  <c r="K46" i="4"/>
  <c r="D46" i="4"/>
  <c r="K45" i="4"/>
  <c r="D45" i="4"/>
  <c r="K44" i="4"/>
  <c r="D44" i="4"/>
  <c r="K43" i="4"/>
  <c r="D43" i="4"/>
  <c r="O42" i="4"/>
  <c r="C42" i="4"/>
  <c r="B42" i="4"/>
  <c r="K40" i="4"/>
  <c r="D40" i="4"/>
  <c r="K39" i="4"/>
  <c r="D39" i="4"/>
  <c r="K38" i="4"/>
  <c r="D38" i="4"/>
  <c r="K37" i="4"/>
  <c r="D37" i="4"/>
  <c r="K36" i="4"/>
  <c r="D36" i="4"/>
  <c r="K35" i="4"/>
  <c r="D35" i="4"/>
  <c r="O34" i="4"/>
  <c r="C34" i="4"/>
  <c r="B34" i="4"/>
  <c r="K32" i="4"/>
  <c r="D32" i="4"/>
  <c r="K31" i="4"/>
  <c r="D31" i="4"/>
  <c r="K30" i="4"/>
  <c r="D30" i="4"/>
  <c r="K29" i="4"/>
  <c r="D29" i="4"/>
  <c r="K28" i="4"/>
  <c r="D28" i="4"/>
  <c r="K27" i="4"/>
  <c r="D27" i="4"/>
  <c r="O26" i="4"/>
  <c r="C26" i="4"/>
  <c r="B26" i="4"/>
  <c r="K24" i="4"/>
  <c r="D24" i="4"/>
  <c r="K23" i="4"/>
  <c r="D23" i="4"/>
  <c r="K22" i="4"/>
  <c r="D22" i="4"/>
  <c r="K21" i="4"/>
  <c r="D21" i="4"/>
  <c r="K20" i="4"/>
  <c r="D20" i="4"/>
  <c r="K19" i="4"/>
  <c r="D19" i="4"/>
  <c r="O18" i="4"/>
  <c r="C18" i="4"/>
  <c r="B18" i="4"/>
  <c r="K16" i="4"/>
  <c r="D16" i="4"/>
  <c r="K15" i="4"/>
  <c r="D15" i="4"/>
  <c r="K14" i="4"/>
  <c r="D14" i="4"/>
  <c r="K13" i="4"/>
  <c r="D13" i="4"/>
  <c r="K12" i="4"/>
  <c r="D12" i="4"/>
  <c r="K11" i="4"/>
  <c r="D11" i="4"/>
  <c r="O10" i="4"/>
  <c r="C10" i="4"/>
  <c r="B10" i="4"/>
  <c r="C5" i="4"/>
  <c r="C4" i="4"/>
  <c r="E38" i="6" l="1"/>
  <c r="L38" i="6" s="1"/>
  <c r="E77" i="6"/>
  <c r="L77" i="6" s="1"/>
  <c r="E100" i="6"/>
  <c r="L100" i="6" s="1"/>
  <c r="E31" i="6"/>
  <c r="L31" i="6" s="1"/>
  <c r="E20" i="6"/>
  <c r="L20" i="6" s="1"/>
  <c r="E45" i="6"/>
  <c r="L45" i="6" s="1"/>
  <c r="E136" i="6"/>
  <c r="L136" i="6" s="1"/>
  <c r="E11" i="6"/>
  <c r="E101" i="6"/>
  <c r="L101" i="6" s="1"/>
  <c r="E109" i="6"/>
  <c r="L109" i="6" s="1"/>
  <c r="E56" i="6"/>
  <c r="L56" i="6" s="1"/>
  <c r="E75" i="6"/>
  <c r="E93" i="6"/>
  <c r="L93" i="6" s="1"/>
  <c r="E16" i="6"/>
  <c r="L16" i="6" s="1"/>
  <c r="E46" i="6"/>
  <c r="L46" i="6" s="1"/>
  <c r="E43" i="6"/>
  <c r="E78" i="6"/>
  <c r="L78" i="6" s="1"/>
  <c r="E87" i="6"/>
  <c r="L87" i="6" s="1"/>
  <c r="E35" i="6"/>
  <c r="E134" i="6"/>
  <c r="L134" i="6" s="1"/>
  <c r="E15" i="6"/>
  <c r="L15" i="6" s="1"/>
  <c r="E112" i="6"/>
  <c r="L112" i="6" s="1"/>
  <c r="E14" i="6"/>
  <c r="L14" i="6" s="1"/>
  <c r="E39" i="6"/>
  <c r="L39" i="6" s="1"/>
  <c r="E69" i="6"/>
  <c r="L69" i="6" s="1"/>
  <c r="E21" i="6"/>
  <c r="L21" i="6" s="1"/>
  <c r="E55" i="6"/>
  <c r="L55" i="6" s="1"/>
  <c r="E83" i="6"/>
  <c r="E37" i="6"/>
  <c r="L37" i="6" s="1"/>
  <c r="E79" i="6"/>
  <c r="L79" i="6" s="1"/>
  <c r="E54" i="6"/>
  <c r="L54" i="6" s="1"/>
  <c r="E107" i="6"/>
  <c r="E108" i="6"/>
  <c r="L108" i="6" s="1"/>
  <c r="E85" i="6"/>
  <c r="L85" i="6" s="1"/>
  <c r="E70" i="6"/>
  <c r="L70" i="6" s="1"/>
  <c r="E24" i="6"/>
  <c r="L24" i="6" s="1"/>
  <c r="E68" i="6"/>
  <c r="L68" i="6" s="1"/>
  <c r="E47" i="6"/>
  <c r="L47" i="6" s="1"/>
  <c r="E119" i="6"/>
  <c r="L119" i="6" s="1"/>
  <c r="E36" i="6"/>
  <c r="L36" i="6" s="1"/>
  <c r="E91" i="6"/>
  <c r="E133" i="6"/>
  <c r="L133" i="6" s="1"/>
  <c r="E104" i="6"/>
  <c r="L104" i="6" s="1"/>
  <c r="E127" i="6"/>
  <c r="L127" i="6" s="1"/>
  <c r="E96" i="6"/>
  <c r="L96" i="6" s="1"/>
  <c r="E92" i="6"/>
  <c r="L92" i="6" s="1"/>
  <c r="E120" i="6"/>
  <c r="L120" i="6" s="1"/>
  <c r="E22" i="6"/>
  <c r="L22" i="6" s="1"/>
  <c r="E71" i="6"/>
  <c r="L71" i="6" s="1"/>
  <c r="E124" i="6"/>
  <c r="L124" i="6" s="1"/>
  <c r="E59" i="6"/>
  <c r="E67" i="6"/>
  <c r="E28" i="6"/>
  <c r="L28" i="6" s="1"/>
  <c r="E30" i="6"/>
  <c r="L30" i="6" s="1"/>
  <c r="E80" i="6"/>
  <c r="L80" i="6" s="1"/>
  <c r="E95" i="6"/>
  <c r="L95" i="6" s="1"/>
  <c r="E118" i="6"/>
  <c r="L118" i="6" s="1"/>
  <c r="E123" i="6"/>
  <c r="E110" i="6"/>
  <c r="L110" i="6" s="1"/>
  <c r="E76" i="6"/>
  <c r="L76" i="6" s="1"/>
  <c r="E44" i="6"/>
  <c r="L44" i="6" s="1"/>
  <c r="E131" i="6"/>
  <c r="E117" i="6"/>
  <c r="L117" i="6" s="1"/>
  <c r="E40" i="6"/>
  <c r="L40" i="6" s="1"/>
  <c r="E19" i="6"/>
  <c r="E111" i="6"/>
  <c r="L111" i="6" s="1"/>
  <c r="E128" i="6"/>
  <c r="L128" i="6" s="1"/>
  <c r="E32" i="6"/>
  <c r="L32" i="6" s="1"/>
  <c r="E126" i="6"/>
  <c r="L126" i="6" s="1"/>
  <c r="E86" i="6"/>
  <c r="L86" i="6" s="1"/>
  <c r="E135" i="6"/>
  <c r="L135" i="6" s="1"/>
  <c r="E13" i="6"/>
  <c r="L13" i="6" s="1"/>
  <c r="E102" i="6"/>
  <c r="L102" i="6" s="1"/>
  <c r="E48" i="6"/>
  <c r="L48" i="6" s="1"/>
  <c r="E61" i="6"/>
  <c r="L61" i="6" s="1"/>
  <c r="E94" i="6"/>
  <c r="L94" i="6" s="1"/>
  <c r="E53" i="6"/>
  <c r="L53" i="6" s="1"/>
  <c r="E84" i="6"/>
  <c r="L84" i="6" s="1"/>
  <c r="E52" i="6"/>
  <c r="L52" i="6" s="1"/>
  <c r="E88" i="6"/>
  <c r="L88" i="6" s="1"/>
  <c r="E63" i="6"/>
  <c r="L63" i="6" s="1"/>
  <c r="E51" i="6"/>
  <c r="E29" i="6"/>
  <c r="L29" i="6" s="1"/>
  <c r="E116" i="6"/>
  <c r="L116" i="6" s="1"/>
  <c r="E23" i="6"/>
  <c r="L23" i="6" s="1"/>
  <c r="E62" i="6"/>
  <c r="L62" i="6" s="1"/>
  <c r="E99" i="6"/>
  <c r="E64" i="6"/>
  <c r="L64" i="6" s="1"/>
  <c r="E12" i="6"/>
  <c r="L12" i="6" s="1"/>
  <c r="E103" i="6"/>
  <c r="L103" i="6" s="1"/>
  <c r="E27" i="6"/>
  <c r="E132" i="6"/>
  <c r="L132" i="6" s="1"/>
  <c r="E72" i="6"/>
  <c r="L72" i="6" s="1"/>
  <c r="E125" i="6"/>
  <c r="L125" i="6" s="1"/>
  <c r="E115" i="6"/>
  <c r="E60" i="6"/>
  <c r="L60" i="6" s="1"/>
  <c r="F78" i="5"/>
  <c r="M78" i="5" s="1"/>
  <c r="F56" i="5"/>
  <c r="M56" i="5" s="1"/>
  <c r="F51" i="5"/>
  <c r="F72" i="5"/>
  <c r="M72" i="5" s="1"/>
  <c r="E107" i="4"/>
  <c r="E136" i="4"/>
  <c r="L136" i="4" s="1"/>
  <c r="E103" i="4"/>
  <c r="L103" i="4" s="1"/>
  <c r="E140" i="4"/>
  <c r="L140" i="4" s="1"/>
  <c r="E135" i="4"/>
  <c r="L135" i="4" s="1"/>
  <c r="E160" i="4"/>
  <c r="L160" i="4" s="1"/>
  <c r="E132" i="4"/>
  <c r="L132" i="4" s="1"/>
  <c r="E68" i="4"/>
  <c r="L68" i="4" s="1"/>
  <c r="E70" i="4"/>
  <c r="L70" i="4" s="1"/>
  <c r="E46" i="4"/>
  <c r="L46" i="4" s="1"/>
  <c r="E63" i="4"/>
  <c r="L63" i="4" s="1"/>
  <c r="E75" i="4"/>
  <c r="E30" i="4"/>
  <c r="L30" i="4" s="1"/>
  <c r="E78" i="4"/>
  <c r="L78" i="4" s="1"/>
  <c r="E93" i="4"/>
  <c r="L93" i="4" s="1"/>
  <c r="E149" i="4"/>
  <c r="L149" i="4" s="1"/>
  <c r="E44" i="4"/>
  <c r="L44" i="4" s="1"/>
  <c r="E40" i="4"/>
  <c r="L40" i="4" s="1"/>
  <c r="E131" i="4"/>
  <c r="E147" i="4"/>
  <c r="E158" i="4"/>
  <c r="L158" i="4" s="1"/>
  <c r="E95" i="4"/>
  <c r="L95" i="4" s="1"/>
  <c r="E99" i="4"/>
  <c r="E125" i="4"/>
  <c r="L125" i="4" s="1"/>
  <c r="E127" i="4"/>
  <c r="L127" i="4" s="1"/>
  <c r="E48" i="4"/>
  <c r="L48" i="4" s="1"/>
  <c r="E53" i="4"/>
  <c r="L53" i="4" s="1"/>
  <c r="E28" i="4"/>
  <c r="L28" i="4" s="1"/>
  <c r="E11" i="4"/>
  <c r="E85" i="4"/>
  <c r="L85" i="4" s="1"/>
  <c r="E128" i="4"/>
  <c r="L128" i="4" s="1"/>
  <c r="E87" i="4"/>
  <c r="L87" i="4" s="1"/>
  <c r="E94" i="4"/>
  <c r="L94" i="4" s="1"/>
  <c r="E60" i="4"/>
  <c r="L60" i="4" s="1"/>
  <c r="E104" i="4"/>
  <c r="L104" i="4" s="1"/>
  <c r="E22" i="4"/>
  <c r="L22" i="4" s="1"/>
  <c r="E31" i="4"/>
  <c r="L31" i="4" s="1"/>
  <c r="E109" i="4"/>
  <c r="L109" i="4" s="1"/>
  <c r="E15" i="4"/>
  <c r="L15" i="4" s="1"/>
  <c r="E150" i="4"/>
  <c r="L150" i="4" s="1"/>
  <c r="E115" i="4"/>
  <c r="E61" i="4"/>
  <c r="L61" i="4" s="1"/>
  <c r="E111" i="4"/>
  <c r="L111" i="4" s="1"/>
  <c r="E71" i="4"/>
  <c r="L71" i="4" s="1"/>
  <c r="E72" i="4"/>
  <c r="L72" i="4" s="1"/>
  <c r="E23" i="4"/>
  <c r="L23" i="4" s="1"/>
  <c r="E156" i="4"/>
  <c r="L156" i="4" s="1"/>
  <c r="E139" i="4"/>
  <c r="E67" i="4"/>
  <c r="E141" i="4"/>
  <c r="L141" i="4" s="1"/>
  <c r="E101" i="4"/>
  <c r="L101" i="4" s="1"/>
  <c r="E134" i="4"/>
  <c r="L134" i="4" s="1"/>
  <c r="E108" i="4"/>
  <c r="L108" i="4" s="1"/>
  <c r="E52" i="4"/>
  <c r="L52" i="4" s="1"/>
  <c r="E116" i="4"/>
  <c r="L116" i="4" s="1"/>
  <c r="E144" i="4"/>
  <c r="L144" i="4" s="1"/>
  <c r="E148" i="4"/>
  <c r="L148" i="4" s="1"/>
  <c r="E133" i="4"/>
  <c r="L133" i="4" s="1"/>
  <c r="E43" i="4"/>
  <c r="E76" i="4"/>
  <c r="L76" i="4" s="1"/>
  <c r="E77" i="4"/>
  <c r="L77" i="4" s="1"/>
  <c r="E88" i="4"/>
  <c r="L88" i="4" s="1"/>
  <c r="E16" i="4"/>
  <c r="L16" i="4" s="1"/>
  <c r="E38" i="4"/>
  <c r="L38" i="4" s="1"/>
  <c r="E12" i="4"/>
  <c r="L12" i="4" s="1"/>
  <c r="E110" i="4"/>
  <c r="L110" i="4" s="1"/>
  <c r="E143" i="4"/>
  <c r="L143" i="4" s="1"/>
  <c r="E96" i="4"/>
  <c r="L96" i="4" s="1"/>
  <c r="E126" i="4"/>
  <c r="L126" i="4" s="1"/>
  <c r="E112" i="4"/>
  <c r="L112" i="4" s="1"/>
  <c r="E84" i="4"/>
  <c r="L84" i="4" s="1"/>
  <c r="E37" i="4"/>
  <c r="L37" i="4" s="1"/>
  <c r="E152" i="4"/>
  <c r="L152" i="4" s="1"/>
  <c r="E29" i="4"/>
  <c r="L29" i="4" s="1"/>
  <c r="E24" i="4"/>
  <c r="L24" i="4" s="1"/>
  <c r="E64" i="4"/>
  <c r="L64" i="4" s="1"/>
  <c r="E69" i="4"/>
  <c r="L69" i="4" s="1"/>
  <c r="E32" i="4"/>
  <c r="L32" i="4" s="1"/>
  <c r="E45" i="4"/>
  <c r="L45" i="4" s="1"/>
  <c r="E119" i="4"/>
  <c r="L119" i="4" s="1"/>
  <c r="E47" i="4"/>
  <c r="L47" i="4" s="1"/>
  <c r="E92" i="4"/>
  <c r="L92" i="4" s="1"/>
  <c r="E159" i="4"/>
  <c r="L159" i="4" s="1"/>
  <c r="E83" i="4"/>
  <c r="E55" i="4"/>
  <c r="L55" i="4" s="1"/>
  <c r="E19" i="4"/>
  <c r="E20" i="4"/>
  <c r="L20" i="4" s="1"/>
  <c r="E13" i="4"/>
  <c r="L13" i="4" s="1"/>
  <c r="E35" i="4"/>
  <c r="E54" i="4"/>
  <c r="L54" i="4" s="1"/>
  <c r="E51" i="4"/>
  <c r="E80" i="4"/>
  <c r="L80" i="4" s="1"/>
  <c r="E91" i="4"/>
  <c r="E157" i="4"/>
  <c r="L157" i="4" s="1"/>
  <c r="E117" i="4"/>
  <c r="L117" i="4" s="1"/>
  <c r="E56" i="4"/>
  <c r="L56" i="4" s="1"/>
  <c r="E123" i="4"/>
  <c r="E79" i="4"/>
  <c r="L79" i="4" s="1"/>
  <c r="E21" i="4"/>
  <c r="L21" i="4" s="1"/>
  <c r="E36" i="4"/>
  <c r="L36" i="4" s="1"/>
  <c r="E124" i="4"/>
  <c r="L124" i="4" s="1"/>
  <c r="E102" i="4"/>
  <c r="L102" i="4" s="1"/>
  <c r="E27" i="4"/>
  <c r="E86" i="4"/>
  <c r="L86" i="4" s="1"/>
  <c r="E151" i="4"/>
  <c r="L151" i="4" s="1"/>
  <c r="E59" i="4"/>
  <c r="E62" i="4"/>
  <c r="L62" i="4" s="1"/>
  <c r="E118" i="4"/>
  <c r="L118" i="4" s="1"/>
  <c r="E155" i="4"/>
  <c r="E39" i="4"/>
  <c r="L39" i="4" s="1"/>
  <c r="E142" i="4"/>
  <c r="L142" i="4" s="1"/>
  <c r="E100" i="4"/>
  <c r="L100" i="4" s="1"/>
  <c r="E120" i="4"/>
  <c r="L120" i="4" s="1"/>
  <c r="E14" i="4"/>
  <c r="L14" i="4" s="1"/>
  <c r="E73" i="6" l="1"/>
  <c r="L67" i="6"/>
  <c r="L73" i="6" s="1"/>
  <c r="M66" i="6" s="1"/>
  <c r="M67" i="6" s="1"/>
  <c r="M68" i="6" s="1"/>
  <c r="M69" i="6" s="1"/>
  <c r="M70" i="6" s="1"/>
  <c r="M71" i="6" s="1"/>
  <c r="M72" i="6" s="1"/>
  <c r="M73" i="6" s="1"/>
  <c r="L107" i="6"/>
  <c r="L113" i="6" s="1"/>
  <c r="M106" i="6" s="1"/>
  <c r="M107" i="6" s="1"/>
  <c r="M108" i="6" s="1"/>
  <c r="M109" i="6" s="1"/>
  <c r="M110" i="6" s="1"/>
  <c r="M111" i="6" s="1"/>
  <c r="M112" i="6" s="1"/>
  <c r="M113" i="6" s="1"/>
  <c r="E113" i="6"/>
  <c r="L43" i="6"/>
  <c r="L49" i="6" s="1"/>
  <c r="M42" i="6" s="1"/>
  <c r="M43" i="6" s="1"/>
  <c r="M44" i="6" s="1"/>
  <c r="M45" i="6" s="1"/>
  <c r="M46" i="6" s="1"/>
  <c r="M47" i="6" s="1"/>
  <c r="M48" i="6" s="1"/>
  <c r="M49" i="6" s="1"/>
  <c r="E49" i="6"/>
  <c r="L75" i="6"/>
  <c r="L81" i="6" s="1"/>
  <c r="M74" i="6" s="1"/>
  <c r="M75" i="6" s="1"/>
  <c r="M76" i="6" s="1"/>
  <c r="M77" i="6" s="1"/>
  <c r="M78" i="6" s="1"/>
  <c r="M79" i="6" s="1"/>
  <c r="M80" i="6" s="1"/>
  <c r="M81" i="6" s="1"/>
  <c r="E81" i="6"/>
  <c r="E17" i="6"/>
  <c r="L11" i="6"/>
  <c r="L17" i="6" s="1"/>
  <c r="M10" i="6" s="1"/>
  <c r="M11" i="6" s="1"/>
  <c r="M12" i="6" s="1"/>
  <c r="M13" i="6" s="1"/>
  <c r="M14" i="6" s="1"/>
  <c r="M15" i="6" s="1"/>
  <c r="M16" i="6" s="1"/>
  <c r="M17" i="6" s="1"/>
  <c r="E121" i="6"/>
  <c r="L115" i="6"/>
  <c r="L121" i="6" s="1"/>
  <c r="M114" i="6" s="1"/>
  <c r="M115" i="6" s="1"/>
  <c r="M116" i="6" s="1"/>
  <c r="M117" i="6" s="1"/>
  <c r="M118" i="6" s="1"/>
  <c r="M119" i="6" s="1"/>
  <c r="M120" i="6" s="1"/>
  <c r="M121" i="6" s="1"/>
  <c r="L27" i="6"/>
  <c r="L33" i="6" s="1"/>
  <c r="M26" i="6" s="1"/>
  <c r="M27" i="6" s="1"/>
  <c r="M28" i="6" s="1"/>
  <c r="M29" i="6" s="1"/>
  <c r="M30" i="6" s="1"/>
  <c r="M31" i="6" s="1"/>
  <c r="M32" i="6" s="1"/>
  <c r="M33" i="6" s="1"/>
  <c r="E33" i="6"/>
  <c r="E105" i="6"/>
  <c r="L99" i="6"/>
  <c r="L105" i="6" s="1"/>
  <c r="M98" i="6" s="1"/>
  <c r="M99" i="6" s="1"/>
  <c r="M100" i="6" s="1"/>
  <c r="M101" i="6" s="1"/>
  <c r="M102" i="6" s="1"/>
  <c r="M103" i="6" s="1"/>
  <c r="M104" i="6" s="1"/>
  <c r="M105" i="6" s="1"/>
  <c r="L59" i="6"/>
  <c r="L65" i="6" s="1"/>
  <c r="M58" i="6" s="1"/>
  <c r="M59" i="6" s="1"/>
  <c r="M60" i="6" s="1"/>
  <c r="M61" i="6" s="1"/>
  <c r="M62" i="6" s="1"/>
  <c r="M63" i="6" s="1"/>
  <c r="M64" i="6" s="1"/>
  <c r="M65" i="6" s="1"/>
  <c r="E65" i="6"/>
  <c r="E41" i="6"/>
  <c r="L35" i="6"/>
  <c r="L41" i="6" s="1"/>
  <c r="M34" i="6" s="1"/>
  <c r="M35" i="6" s="1"/>
  <c r="M36" i="6" s="1"/>
  <c r="M37" i="6" s="1"/>
  <c r="M38" i="6" s="1"/>
  <c r="M39" i="6" s="1"/>
  <c r="M40" i="6" s="1"/>
  <c r="M41" i="6" s="1"/>
  <c r="E57" i="6"/>
  <c r="L51" i="6"/>
  <c r="L57" i="6" s="1"/>
  <c r="M50" i="6" s="1"/>
  <c r="M51" i="6" s="1"/>
  <c r="M52" i="6" s="1"/>
  <c r="M53" i="6" s="1"/>
  <c r="M54" i="6" s="1"/>
  <c r="M55" i="6" s="1"/>
  <c r="M56" i="6" s="1"/>
  <c r="M57" i="6" s="1"/>
  <c r="E137" i="6"/>
  <c r="L131" i="6"/>
  <c r="L137" i="6" s="1"/>
  <c r="M130" i="6" s="1"/>
  <c r="M131" i="6" s="1"/>
  <c r="M132" i="6" s="1"/>
  <c r="M133" i="6" s="1"/>
  <c r="M134" i="6" s="1"/>
  <c r="M135" i="6" s="1"/>
  <c r="M136" i="6" s="1"/>
  <c r="M137" i="6" s="1"/>
  <c r="L123" i="6"/>
  <c r="L129" i="6" s="1"/>
  <c r="M122" i="6" s="1"/>
  <c r="M123" i="6" s="1"/>
  <c r="M124" i="6" s="1"/>
  <c r="M125" i="6" s="1"/>
  <c r="M126" i="6" s="1"/>
  <c r="M127" i="6" s="1"/>
  <c r="M128" i="6" s="1"/>
  <c r="M129" i="6" s="1"/>
  <c r="E129" i="6"/>
  <c r="E89" i="6"/>
  <c r="L83" i="6"/>
  <c r="L89" i="6" s="1"/>
  <c r="M82" i="6" s="1"/>
  <c r="M83" i="6" s="1"/>
  <c r="M84" i="6" s="1"/>
  <c r="M85" i="6" s="1"/>
  <c r="M86" i="6" s="1"/>
  <c r="M87" i="6" s="1"/>
  <c r="M88" i="6" s="1"/>
  <c r="M89" i="6" s="1"/>
  <c r="E25" i="6"/>
  <c r="L19" i="6"/>
  <c r="L25" i="6" s="1"/>
  <c r="M18" i="6" s="1"/>
  <c r="M19" i="6" s="1"/>
  <c r="M20" i="6" s="1"/>
  <c r="M21" i="6" s="1"/>
  <c r="M22" i="6" s="1"/>
  <c r="M23" i="6" s="1"/>
  <c r="M24" i="6" s="1"/>
  <c r="M25" i="6" s="1"/>
  <c r="L91" i="6"/>
  <c r="L97" i="6" s="1"/>
  <c r="M90" i="6" s="1"/>
  <c r="M91" i="6" s="1"/>
  <c r="M92" i="6" s="1"/>
  <c r="M93" i="6" s="1"/>
  <c r="M94" i="6" s="1"/>
  <c r="M95" i="6" s="1"/>
  <c r="M96" i="6" s="1"/>
  <c r="M97" i="6" s="1"/>
  <c r="E97" i="6"/>
  <c r="F54" i="5"/>
  <c r="M54" i="5" s="1"/>
  <c r="F62" i="5"/>
  <c r="M62" i="5" s="1"/>
  <c r="F39" i="5"/>
  <c r="M39" i="5" s="1"/>
  <c r="F21" i="5"/>
  <c r="M21" i="5" s="1"/>
  <c r="F37" i="5"/>
  <c r="M37" i="5" s="1"/>
  <c r="F69" i="5"/>
  <c r="M69" i="5" s="1"/>
  <c r="F11" i="5"/>
  <c r="F60" i="5"/>
  <c r="M60" i="5" s="1"/>
  <c r="F70" i="5"/>
  <c r="M70" i="5" s="1"/>
  <c r="F75" i="5"/>
  <c r="F29" i="5"/>
  <c r="M29" i="5" s="1"/>
  <c r="F31" i="5"/>
  <c r="M31" i="5" s="1"/>
  <c r="F27" i="5"/>
  <c r="F47" i="5"/>
  <c r="M47" i="5" s="1"/>
  <c r="F38" i="5"/>
  <c r="M38" i="5" s="1"/>
  <c r="F12" i="5"/>
  <c r="M12" i="5" s="1"/>
  <c r="F20" i="5"/>
  <c r="M20" i="5" s="1"/>
  <c r="F71" i="5"/>
  <c r="M71" i="5" s="1"/>
  <c r="F19" i="5"/>
  <c r="F77" i="5"/>
  <c r="M77" i="5" s="1"/>
  <c r="F53" i="5"/>
  <c r="M53" i="5" s="1"/>
  <c r="F44" i="5"/>
  <c r="M44" i="5" s="1"/>
  <c r="F64" i="5"/>
  <c r="M64" i="5" s="1"/>
  <c r="F24" i="5"/>
  <c r="M24" i="5" s="1"/>
  <c r="F76" i="5"/>
  <c r="M76" i="5" s="1"/>
  <c r="F63" i="5"/>
  <c r="M63" i="5" s="1"/>
  <c r="F16" i="5"/>
  <c r="M16" i="5" s="1"/>
  <c r="F15" i="5"/>
  <c r="M15" i="5" s="1"/>
  <c r="F32" i="5"/>
  <c r="M32" i="5" s="1"/>
  <c r="F23" i="5"/>
  <c r="M23" i="5" s="1"/>
  <c r="F79" i="5"/>
  <c r="M79" i="5" s="1"/>
  <c r="F59" i="5"/>
  <c r="F55" i="5"/>
  <c r="M55" i="5" s="1"/>
  <c r="F52" i="5"/>
  <c r="M52" i="5" s="1"/>
  <c r="F61" i="5"/>
  <c r="M61" i="5" s="1"/>
  <c r="F13" i="5"/>
  <c r="M13" i="5" s="1"/>
  <c r="F36" i="5"/>
  <c r="M36" i="5" s="1"/>
  <c r="F28" i="5"/>
  <c r="M28" i="5" s="1"/>
  <c r="F46" i="5"/>
  <c r="M46" i="5" s="1"/>
  <c r="F67" i="5"/>
  <c r="F35" i="5"/>
  <c r="F48" i="5"/>
  <c r="M48" i="5" s="1"/>
  <c r="F68" i="5"/>
  <c r="M68" i="5" s="1"/>
  <c r="F40" i="5"/>
  <c r="M40" i="5" s="1"/>
  <c r="F43" i="5"/>
  <c r="F45" i="5"/>
  <c r="M45" i="5" s="1"/>
  <c r="F14" i="5"/>
  <c r="M14" i="5" s="1"/>
  <c r="F80" i="5"/>
  <c r="M80" i="5" s="1"/>
  <c r="F57" i="5"/>
  <c r="M51" i="5"/>
  <c r="L83" i="4"/>
  <c r="L89" i="4" s="1"/>
  <c r="M82" i="4" s="1"/>
  <c r="M83" i="4" s="1"/>
  <c r="M84" i="4" s="1"/>
  <c r="M85" i="4" s="1"/>
  <c r="M86" i="4" s="1"/>
  <c r="M87" i="4" s="1"/>
  <c r="M88" i="4" s="1"/>
  <c r="M89" i="4" s="1"/>
  <c r="E89" i="4"/>
  <c r="E81" i="4"/>
  <c r="L75" i="4"/>
  <c r="L81" i="4" s="1"/>
  <c r="M74" i="4" s="1"/>
  <c r="M75" i="4" s="1"/>
  <c r="M76" i="4" s="1"/>
  <c r="M77" i="4" s="1"/>
  <c r="M78" i="4" s="1"/>
  <c r="M79" i="4" s="1"/>
  <c r="M80" i="4" s="1"/>
  <c r="M81" i="4" s="1"/>
  <c r="L131" i="4"/>
  <c r="L137" i="4" s="1"/>
  <c r="M130" i="4" s="1"/>
  <c r="M131" i="4" s="1"/>
  <c r="M132" i="4" s="1"/>
  <c r="M133" i="4" s="1"/>
  <c r="M134" i="4" s="1"/>
  <c r="M135" i="4" s="1"/>
  <c r="M136" i="4" s="1"/>
  <c r="M137" i="4" s="1"/>
  <c r="E137" i="4"/>
  <c r="E65" i="4"/>
  <c r="L59" i="4"/>
  <c r="L65" i="4" s="1"/>
  <c r="M58" i="4" s="1"/>
  <c r="M59" i="4" s="1"/>
  <c r="M60" i="4" s="1"/>
  <c r="M61" i="4" s="1"/>
  <c r="M62" i="4" s="1"/>
  <c r="M63" i="4" s="1"/>
  <c r="M64" i="4" s="1"/>
  <c r="M65" i="4" s="1"/>
  <c r="L19" i="4"/>
  <c r="L25" i="4" s="1"/>
  <c r="M18" i="4" s="1"/>
  <c r="M19" i="4" s="1"/>
  <c r="M20" i="4" s="1"/>
  <c r="M21" i="4" s="1"/>
  <c r="M22" i="4" s="1"/>
  <c r="M23" i="4" s="1"/>
  <c r="M24" i="4" s="1"/>
  <c r="M25" i="4" s="1"/>
  <c r="E25" i="4"/>
  <c r="E145" i="4"/>
  <c r="L139" i="4"/>
  <c r="L145" i="4" s="1"/>
  <c r="M138" i="4" s="1"/>
  <c r="M139" i="4" s="1"/>
  <c r="M140" i="4" s="1"/>
  <c r="M141" i="4" s="1"/>
  <c r="M142" i="4" s="1"/>
  <c r="M143" i="4" s="1"/>
  <c r="M144" i="4" s="1"/>
  <c r="M145" i="4" s="1"/>
  <c r="L147" i="4"/>
  <c r="L153" i="4" s="1"/>
  <c r="M146" i="4" s="1"/>
  <c r="M147" i="4" s="1"/>
  <c r="M148" i="4" s="1"/>
  <c r="M149" i="4" s="1"/>
  <c r="M150" i="4" s="1"/>
  <c r="M151" i="4" s="1"/>
  <c r="M152" i="4" s="1"/>
  <c r="M153" i="4" s="1"/>
  <c r="E153" i="4"/>
  <c r="L27" i="4"/>
  <c r="L33" i="4" s="1"/>
  <c r="M26" i="4" s="1"/>
  <c r="M27" i="4" s="1"/>
  <c r="M28" i="4" s="1"/>
  <c r="M29" i="4" s="1"/>
  <c r="M30" i="4" s="1"/>
  <c r="M31" i="4" s="1"/>
  <c r="M32" i="4" s="1"/>
  <c r="M33" i="4" s="1"/>
  <c r="E33" i="4"/>
  <c r="L51" i="4"/>
  <c r="L57" i="4" s="1"/>
  <c r="M50" i="4" s="1"/>
  <c r="M51" i="4" s="1"/>
  <c r="M52" i="4" s="1"/>
  <c r="M53" i="4" s="1"/>
  <c r="M54" i="4" s="1"/>
  <c r="M55" i="4" s="1"/>
  <c r="M56" i="4" s="1"/>
  <c r="M57" i="4" s="1"/>
  <c r="E57" i="4"/>
  <c r="E49" i="4"/>
  <c r="L43" i="4"/>
  <c r="L49" i="4" s="1"/>
  <c r="M42" i="4" s="1"/>
  <c r="M43" i="4" s="1"/>
  <c r="M44" i="4" s="1"/>
  <c r="M45" i="4" s="1"/>
  <c r="M46" i="4" s="1"/>
  <c r="M47" i="4" s="1"/>
  <c r="M48" i="4" s="1"/>
  <c r="M49" i="4" s="1"/>
  <c r="L99" i="4"/>
  <c r="L105" i="4" s="1"/>
  <c r="M98" i="4" s="1"/>
  <c r="M99" i="4" s="1"/>
  <c r="M100" i="4" s="1"/>
  <c r="M101" i="4" s="1"/>
  <c r="M102" i="4" s="1"/>
  <c r="M103" i="4" s="1"/>
  <c r="M104" i="4" s="1"/>
  <c r="M105" i="4" s="1"/>
  <c r="E105" i="4"/>
  <c r="E161" i="4"/>
  <c r="L155" i="4"/>
  <c r="L161" i="4" s="1"/>
  <c r="M154" i="4" s="1"/>
  <c r="M155" i="4" s="1"/>
  <c r="M156" i="4" s="1"/>
  <c r="M157" i="4" s="1"/>
  <c r="M158" i="4" s="1"/>
  <c r="M159" i="4" s="1"/>
  <c r="M160" i="4" s="1"/>
  <c r="M161" i="4" s="1"/>
  <c r="E129" i="4"/>
  <c r="L123" i="4"/>
  <c r="L129" i="4" s="1"/>
  <c r="M122" i="4" s="1"/>
  <c r="M123" i="4" s="1"/>
  <c r="M124" i="4" s="1"/>
  <c r="M125" i="4" s="1"/>
  <c r="M126" i="4" s="1"/>
  <c r="M127" i="4" s="1"/>
  <c r="M128" i="4" s="1"/>
  <c r="M129" i="4" s="1"/>
  <c r="E97" i="4"/>
  <c r="L91" i="4"/>
  <c r="L97" i="4" s="1"/>
  <c r="M90" i="4" s="1"/>
  <c r="M91" i="4" s="1"/>
  <c r="M92" i="4" s="1"/>
  <c r="M93" i="4" s="1"/>
  <c r="M94" i="4" s="1"/>
  <c r="M95" i="4" s="1"/>
  <c r="M96" i="4" s="1"/>
  <c r="M97" i="4" s="1"/>
  <c r="L35" i="4"/>
  <c r="L41" i="4" s="1"/>
  <c r="M34" i="4" s="1"/>
  <c r="M35" i="4" s="1"/>
  <c r="M36" i="4" s="1"/>
  <c r="M37" i="4" s="1"/>
  <c r="M38" i="4" s="1"/>
  <c r="M39" i="4" s="1"/>
  <c r="M40" i="4" s="1"/>
  <c r="M41" i="4" s="1"/>
  <c r="E41" i="4"/>
  <c r="L67" i="4"/>
  <c r="L73" i="4" s="1"/>
  <c r="M66" i="4" s="1"/>
  <c r="M67" i="4" s="1"/>
  <c r="M68" i="4" s="1"/>
  <c r="M69" i="4" s="1"/>
  <c r="M70" i="4" s="1"/>
  <c r="M71" i="4" s="1"/>
  <c r="M72" i="4" s="1"/>
  <c r="M73" i="4" s="1"/>
  <c r="E73" i="4"/>
  <c r="L115" i="4"/>
  <c r="L121" i="4" s="1"/>
  <c r="M114" i="4" s="1"/>
  <c r="M115" i="4" s="1"/>
  <c r="M116" i="4" s="1"/>
  <c r="M117" i="4" s="1"/>
  <c r="M118" i="4" s="1"/>
  <c r="M119" i="4" s="1"/>
  <c r="M120" i="4" s="1"/>
  <c r="M121" i="4" s="1"/>
  <c r="E121" i="4"/>
  <c r="E17" i="4"/>
  <c r="L11" i="4"/>
  <c r="L17" i="4" s="1"/>
  <c r="M10" i="4" s="1"/>
  <c r="M11" i="4" s="1"/>
  <c r="M12" i="4" s="1"/>
  <c r="M13" i="4" s="1"/>
  <c r="M14" i="4" s="1"/>
  <c r="M15" i="4" s="1"/>
  <c r="M16" i="4" s="1"/>
  <c r="M17" i="4" s="1"/>
  <c r="E113" i="4"/>
  <c r="L107" i="4"/>
  <c r="L113" i="4" s="1"/>
  <c r="M106" i="4" s="1"/>
  <c r="M107" i="4" s="1"/>
  <c r="M108" i="4" s="1"/>
  <c r="M109" i="4" s="1"/>
  <c r="M110" i="4" s="1"/>
  <c r="M111" i="4" s="1"/>
  <c r="M112" i="4" s="1"/>
  <c r="M113" i="4" s="1"/>
  <c r="M57" i="5" l="1"/>
  <c r="N50" i="5" s="1"/>
  <c r="N51" i="5" s="1"/>
  <c r="N52" i="5" s="1"/>
  <c r="N53" i="5" s="1"/>
  <c r="N54" i="5" s="1"/>
  <c r="N55" i="5" s="1"/>
  <c r="N56" i="5" s="1"/>
  <c r="N57" i="5" s="1"/>
  <c r="F73" i="5"/>
  <c r="M67" i="5"/>
  <c r="M73" i="5" s="1"/>
  <c r="N66" i="5" s="1"/>
  <c r="N67" i="5" s="1"/>
  <c r="N68" i="5" s="1"/>
  <c r="N69" i="5" s="1"/>
  <c r="N70" i="5" s="1"/>
  <c r="N71" i="5" s="1"/>
  <c r="N72" i="5" s="1"/>
  <c r="N73" i="5" s="1"/>
  <c r="F65" i="5"/>
  <c r="M59" i="5"/>
  <c r="M65" i="5" s="1"/>
  <c r="N58" i="5" s="1"/>
  <c r="N59" i="5" s="1"/>
  <c r="N60" i="5" s="1"/>
  <c r="N61" i="5" s="1"/>
  <c r="N62" i="5" s="1"/>
  <c r="N63" i="5" s="1"/>
  <c r="N64" i="5" s="1"/>
  <c r="N65" i="5" s="1"/>
  <c r="M19" i="5"/>
  <c r="M25" i="5" s="1"/>
  <c r="N18" i="5" s="1"/>
  <c r="N19" i="5" s="1"/>
  <c r="N20" i="5" s="1"/>
  <c r="N21" i="5" s="1"/>
  <c r="N22" i="5" s="1"/>
  <c r="N23" i="5" s="1"/>
  <c r="N24" i="5" s="1"/>
  <c r="N25" i="5" s="1"/>
  <c r="F25" i="5"/>
  <c r="F17" i="5"/>
  <c r="M11" i="5"/>
  <c r="M17" i="5" s="1"/>
  <c r="N10" i="5" s="1"/>
  <c r="N11" i="5" s="1"/>
  <c r="N12" i="5" s="1"/>
  <c r="N13" i="5" s="1"/>
  <c r="N14" i="5" s="1"/>
  <c r="N15" i="5" s="1"/>
  <c r="N16" i="5" s="1"/>
  <c r="N17" i="5" s="1"/>
  <c r="F81" i="5"/>
  <c r="M75" i="5"/>
  <c r="M81" i="5" s="1"/>
  <c r="N74" i="5" s="1"/>
  <c r="N75" i="5" s="1"/>
  <c r="N76" i="5" s="1"/>
  <c r="N77" i="5" s="1"/>
  <c r="N78" i="5" s="1"/>
  <c r="N79" i="5" s="1"/>
  <c r="N80" i="5" s="1"/>
  <c r="N81" i="5" s="1"/>
  <c r="F49" i="5"/>
  <c r="M43" i="5"/>
  <c r="M49" i="5" s="1"/>
  <c r="N42" i="5" s="1"/>
  <c r="N43" i="5" s="1"/>
  <c r="N44" i="5" s="1"/>
  <c r="N45" i="5" s="1"/>
  <c r="N46" i="5" s="1"/>
  <c r="N47" i="5" s="1"/>
  <c r="N48" i="5" s="1"/>
  <c r="N49" i="5" s="1"/>
  <c r="F41" i="5"/>
  <c r="M35" i="5"/>
  <c r="M41" i="5" s="1"/>
  <c r="N34" i="5" s="1"/>
  <c r="N35" i="5" s="1"/>
  <c r="N36" i="5" s="1"/>
  <c r="N37" i="5" s="1"/>
  <c r="N38" i="5" s="1"/>
  <c r="N39" i="5" s="1"/>
  <c r="N40" i="5" s="1"/>
  <c r="N41" i="5" s="1"/>
  <c r="M27" i="5"/>
  <c r="M33" i="5" s="1"/>
  <c r="N26" i="5" s="1"/>
  <c r="N27" i="5" s="1"/>
  <c r="N28" i="5" s="1"/>
  <c r="N29" i="5" s="1"/>
  <c r="N30" i="5" s="1"/>
  <c r="N31" i="5" s="1"/>
  <c r="N32" i="5" s="1"/>
  <c r="N33" i="5" s="1"/>
  <c r="F33" i="5"/>
</calcChain>
</file>

<file path=xl/sharedStrings.xml><?xml version="1.0" encoding="utf-8"?>
<sst xmlns="http://schemas.openxmlformats.org/spreadsheetml/2006/main" count="94" uniqueCount="20">
  <si>
    <t>г. Руза "ДВВС РУЗА"</t>
  </si>
  <si>
    <t>Министерство спорта РФ</t>
  </si>
  <si>
    <t>04-07 мая 2016 г.</t>
  </si>
  <si>
    <t>Российская федерация прыжков в воду</t>
  </si>
  <si>
    <t>Всероссийские соревнования по прыжкам в воду "Салют Победы"</t>
  </si>
  <si>
    <t>Ф.И.</t>
  </si>
  <si>
    <t>судьи</t>
  </si>
  <si>
    <t xml:space="preserve">Выполнение </t>
  </si>
  <si>
    <t>Место</t>
  </si>
  <si>
    <t>оч.</t>
  </si>
  <si>
    <t>прыжок</t>
  </si>
  <si>
    <t>К.Т.</t>
  </si>
  <si>
    <t>РЕЗУЛЬТАТ</t>
  </si>
  <si>
    <t>разряда</t>
  </si>
  <si>
    <t>Тренер</t>
  </si>
  <si>
    <t>МС</t>
  </si>
  <si>
    <t>кэт</t>
  </si>
  <si>
    <t>КМС</t>
  </si>
  <si>
    <t>МС 300</t>
  </si>
  <si>
    <t>КМС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</si>
</sst>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NewtonCTT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1"/>
      <color rgb="FFFF0000"/>
      <name val="Arial Cyr"/>
      <family val="2"/>
      <charset val="204"/>
    </font>
    <font>
      <sz val="8"/>
      <name val="Arial"/>
      <family val="2"/>
      <charset val="204"/>
    </font>
    <font>
      <sz val="9"/>
      <color rgb="FFFF000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 Cyr"/>
      <family val="2"/>
      <charset val="204"/>
    </font>
    <font>
      <sz val="9"/>
      <name val="Arial Cyr"/>
      <charset val="204"/>
    </font>
    <font>
      <b/>
      <sz val="10"/>
      <color rgb="FFFF0000"/>
      <name val="Arial Cyr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Arial Cyr"/>
      <charset val="204"/>
    </font>
    <font>
      <b/>
      <sz val="11"/>
      <color theme="0"/>
      <name val="Arial Cyr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8"/>
      <color theme="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/>
    <xf numFmtId="0" fontId="5" fillId="0" borderId="0" xfId="2" applyFont="1" applyAlignment="1">
      <alignment horizontal="center"/>
    </xf>
    <xf numFmtId="14" fontId="6" fillId="0" borderId="0" xfId="3" applyNumberFormat="1" applyFont="1" applyAlignment="1">
      <alignment horizontal="center"/>
    </xf>
    <xf numFmtId="0" fontId="4" fillId="0" borderId="0" xfId="3"/>
    <xf numFmtId="14" fontId="6" fillId="0" borderId="0" xfId="3" applyNumberFormat="1" applyFont="1"/>
    <xf numFmtId="20" fontId="6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2" fillId="0" borderId="0" xfId="2" applyFont="1"/>
    <xf numFmtId="0" fontId="8" fillId="0" borderId="0" xfId="2" applyFont="1"/>
    <xf numFmtId="0" fontId="9" fillId="0" borderId="0" xfId="2" applyFont="1" applyAlignment="1">
      <alignment horizontal="left" wrapText="1"/>
    </xf>
    <xf numFmtId="0" fontId="4" fillId="0" borderId="0" xfId="2"/>
    <xf numFmtId="0" fontId="2" fillId="0" borderId="0" xfId="2" applyFont="1" applyAlignment="1">
      <alignment horizontal="center"/>
    </xf>
    <xf numFmtId="0" fontId="10" fillId="0" borderId="0" xfId="2" applyFont="1"/>
    <xf numFmtId="0" fontId="2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0" xfId="2" applyFont="1"/>
    <xf numFmtId="14" fontId="6" fillId="0" borderId="0" xfId="2" applyNumberFormat="1" applyFont="1" applyAlignment="1">
      <alignment horizontal="left"/>
    </xf>
    <xf numFmtId="0" fontId="10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5" fillId="0" borderId="0" xfId="2" applyFont="1"/>
    <xf numFmtId="0" fontId="3" fillId="0" borderId="1" xfId="2" applyFont="1" applyBorder="1" applyAlignment="1">
      <alignment horizontal="center"/>
    </xf>
    <xf numFmtId="0" fontId="3" fillId="0" borderId="2" xfId="3" applyFont="1" applyBorder="1" applyAlignment="1">
      <alignment horizontal="left"/>
    </xf>
    <xf numFmtId="164" fontId="3" fillId="0" borderId="1" xfId="2" applyNumberFormat="1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vertical="center"/>
    </xf>
    <xf numFmtId="164" fontId="9" fillId="0" borderId="1" xfId="2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4" fillId="0" borderId="1" xfId="2" applyBorder="1" applyAlignment="1">
      <alignment vertic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14" fillId="0" borderId="4" xfId="2" applyFont="1" applyBorder="1" applyAlignment="1">
      <alignment horizontal="left" vertical="center"/>
    </xf>
    <xf numFmtId="0" fontId="15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/>
    </xf>
    <xf numFmtId="0" fontId="17" fillId="0" borderId="4" xfId="2" applyFont="1" applyBorder="1"/>
    <xf numFmtId="0" fontId="3" fillId="0" borderId="4" xfId="2" applyFont="1" applyBorder="1" applyAlignment="1">
      <alignment vertical="center"/>
    </xf>
    <xf numFmtId="0" fontId="14" fillId="0" borderId="4" xfId="2" applyFont="1" applyBorder="1" applyAlignment="1">
      <alignment horizontal="center" vertical="center" wrapText="1"/>
    </xf>
    <xf numFmtId="0" fontId="9" fillId="0" borderId="4" xfId="1" applyFont="1" applyBorder="1" applyAlignment="1">
      <alignment vertical="center"/>
    </xf>
    <xf numFmtId="0" fontId="4" fillId="0" borderId="4" xfId="2" applyBorder="1" applyAlignment="1">
      <alignment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17" fillId="0" borderId="0" xfId="2" applyFont="1" applyBorder="1"/>
    <xf numFmtId="0" fontId="18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4" fillId="0" borderId="0" xfId="2" applyBorder="1" applyAlignment="1">
      <alignment vertical="center"/>
    </xf>
    <xf numFmtId="0" fontId="5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  <xf numFmtId="2" fontId="10" fillId="0" borderId="0" xfId="4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21" fillId="0" borderId="0" xfId="1" applyFont="1"/>
    <xf numFmtId="0" fontId="5" fillId="0" borderId="0" xfId="1" applyFont="1"/>
    <xf numFmtId="164" fontId="22" fillId="0" borderId="0" xfId="4" applyNumberFormat="1" applyFont="1" applyBorder="1" applyAlignment="1">
      <alignment horizontal="center" vertical="center"/>
    </xf>
    <xf numFmtId="164" fontId="23" fillId="0" borderId="0" xfId="3" applyNumberFormat="1" applyFont="1" applyAlignment="1">
      <alignment horizontal="center" vertical="center"/>
    </xf>
    <xf numFmtId="2" fontId="3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24" fillId="0" borderId="0" xfId="4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3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/>
    </xf>
    <xf numFmtId="2" fontId="25" fillId="0" borderId="0" xfId="1" applyNumberFormat="1" applyFont="1" applyAlignment="1">
      <alignment horizontal="center"/>
    </xf>
    <xf numFmtId="0" fontId="19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2" fontId="10" fillId="0" borderId="0" xfId="4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1" fillId="0" borderId="0" xfId="1" applyFont="1" applyFill="1"/>
    <xf numFmtId="0" fontId="5" fillId="0" borderId="0" xfId="1" applyFont="1" applyFill="1"/>
    <xf numFmtId="164" fontId="22" fillId="0" borderId="0" xfId="4" applyNumberFormat="1" applyFont="1" applyFill="1" applyBorder="1" applyAlignment="1">
      <alignment horizontal="center" vertical="center"/>
    </xf>
    <xf numFmtId="164" fontId="23" fillId="0" borderId="0" xfId="3" applyNumberFormat="1" applyFont="1" applyFill="1" applyAlignment="1">
      <alignment horizontal="center" vertical="center"/>
    </xf>
    <xf numFmtId="2" fontId="3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24" fillId="0" borderId="0" xfId="4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left" wrapText="1"/>
    </xf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164" fontId="11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2" fontId="25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8" fillId="0" borderId="0" xfId="1" applyFont="1" applyFill="1"/>
    <xf numFmtId="0" fontId="8" fillId="0" borderId="0" xfId="1" applyFont="1"/>
    <xf numFmtId="14" fontId="6" fillId="0" borderId="0" xfId="3" applyNumberFormat="1" applyFont="1" applyAlignment="1">
      <alignment horizontal="center"/>
    </xf>
    <xf numFmtId="0" fontId="2" fillId="0" borderId="0" xfId="5" applyFont="1" applyAlignment="1">
      <alignment horizontal="center"/>
    </xf>
    <xf numFmtId="0" fontId="10" fillId="0" borderId="0" xfId="5" applyFont="1"/>
    <xf numFmtId="0" fontId="26" fillId="0" borderId="0" xfId="3" applyFont="1" applyAlignment="1">
      <alignment horizontal="left" vertical="center"/>
    </xf>
    <xf numFmtId="0" fontId="26" fillId="0" borderId="0" xfId="3" applyFont="1"/>
    <xf numFmtId="0" fontId="26" fillId="0" borderId="0" xfId="3" applyFont="1" applyAlignment="1">
      <alignment horizontal="center" vertical="center"/>
    </xf>
    <xf numFmtId="0" fontId="4" fillId="0" borderId="0" xfId="3" applyFont="1"/>
    <xf numFmtId="0" fontId="2" fillId="0" borderId="0" xfId="5" applyFont="1"/>
    <xf numFmtId="0" fontId="8" fillId="0" borderId="0" xfId="5" applyFont="1"/>
    <xf numFmtId="0" fontId="9" fillId="0" borderId="0" xfId="5" applyFont="1" applyAlignment="1">
      <alignment horizontal="left" wrapText="1"/>
    </xf>
    <xf numFmtId="14" fontId="6" fillId="0" borderId="0" xfId="5" applyNumberFormat="1" applyFont="1" applyAlignment="1">
      <alignment horizontal="left"/>
    </xf>
    <xf numFmtId="0" fontId="10" fillId="0" borderId="0" xfId="5" applyFont="1" applyAlignment="1">
      <alignment horizontal="left" vertical="center"/>
    </xf>
    <xf numFmtId="0" fontId="13" fillId="0" borderId="0" xfId="5" applyFont="1" applyAlignment="1">
      <alignment horizontal="center" vertical="center"/>
    </xf>
    <xf numFmtId="0" fontId="5" fillId="0" borderId="0" xfId="5" applyFont="1"/>
    <xf numFmtId="0" fontId="4" fillId="0" borderId="0" xfId="5"/>
    <xf numFmtId="0" fontId="3" fillId="0" borderId="1" xfId="5" applyFont="1" applyBorder="1" applyAlignment="1">
      <alignment horizontal="center"/>
    </xf>
    <xf numFmtId="0" fontId="3" fillId="0" borderId="2" xfId="5" applyFont="1" applyBorder="1" applyAlignment="1">
      <alignment horizontal="left"/>
    </xf>
    <xf numFmtId="164" fontId="3" fillId="0" borderId="1" xfId="5" applyNumberFormat="1" applyFont="1" applyBorder="1" applyAlignment="1">
      <alignment horizontal="left" vertical="center"/>
    </xf>
    <xf numFmtId="164" fontId="3" fillId="0" borderId="1" xfId="5" applyNumberFormat="1" applyFont="1" applyBorder="1" applyAlignment="1">
      <alignment horizontal="left"/>
    </xf>
    <xf numFmtId="0" fontId="11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4" fillId="0" borderId="1" xfId="5" applyBorder="1" applyAlignment="1">
      <alignment horizontal="center" vertical="center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vertical="center"/>
    </xf>
    <xf numFmtId="164" fontId="9" fillId="0" borderId="1" xfId="5" applyNumberFormat="1" applyFont="1" applyBorder="1" applyAlignment="1">
      <alignment horizontal="center" vertical="center" wrapText="1"/>
    </xf>
    <xf numFmtId="0" fontId="4" fillId="0" borderId="1" xfId="5" applyBorder="1" applyAlignment="1">
      <alignment vertical="center"/>
    </xf>
    <xf numFmtId="0" fontId="3" fillId="0" borderId="3" xfId="5" applyFont="1" applyBorder="1" applyAlignment="1">
      <alignment horizontal="center"/>
    </xf>
    <xf numFmtId="0" fontId="3" fillId="0" borderId="4" xfId="5" applyFont="1" applyBorder="1" applyAlignment="1">
      <alignment horizontal="left"/>
    </xf>
    <xf numFmtId="0" fontId="14" fillId="0" borderId="4" xfId="5" applyFont="1" applyBorder="1" applyAlignment="1">
      <alignment horizontal="left" vertical="center"/>
    </xf>
    <xf numFmtId="0" fontId="14" fillId="0" borderId="4" xfId="5" applyFont="1" applyBorder="1" applyAlignment="1">
      <alignment horizontal="center"/>
    </xf>
    <xf numFmtId="0" fontId="15" fillId="0" borderId="4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/>
    </xf>
    <xf numFmtId="0" fontId="17" fillId="0" borderId="4" xfId="5" applyFont="1" applyBorder="1"/>
    <xf numFmtId="0" fontId="3" fillId="0" borderId="4" xfId="5" applyFont="1" applyBorder="1" applyAlignment="1">
      <alignment vertical="center"/>
    </xf>
    <xf numFmtId="0" fontId="14" fillId="0" borderId="4" xfId="5" applyFont="1" applyBorder="1" applyAlignment="1">
      <alignment horizontal="center" vertical="center" wrapText="1"/>
    </xf>
    <xf numFmtId="0" fontId="4" fillId="0" borderId="4" xfId="5" applyBorder="1" applyAlignment="1">
      <alignment vertical="center"/>
    </xf>
    <xf numFmtId="0" fontId="3" fillId="0" borderId="0" xfId="5" applyFont="1" applyBorder="1" applyAlignment="1">
      <alignment horizontal="center"/>
    </xf>
    <xf numFmtId="0" fontId="3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horizontal="center"/>
    </xf>
    <xf numFmtId="0" fontId="15" fillId="0" borderId="0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/>
    </xf>
    <xf numFmtId="0" fontId="17" fillId="0" borderId="0" xfId="5" applyFont="1" applyBorder="1"/>
    <xf numFmtId="0" fontId="18" fillId="0" borderId="0" xfId="5" applyFont="1" applyBorder="1" applyAlignment="1">
      <alignment vertical="center"/>
    </xf>
    <xf numFmtId="0" fontId="14" fillId="0" borderId="0" xfId="5" applyFont="1" applyBorder="1" applyAlignment="1">
      <alignment horizontal="center" vertical="center" wrapText="1"/>
    </xf>
    <xf numFmtId="0" fontId="4" fillId="0" borderId="0" xfId="5" applyBorder="1" applyAlignment="1">
      <alignment vertical="center"/>
    </xf>
    <xf numFmtId="2" fontId="27" fillId="0" borderId="0" xfId="1" applyNumberFormat="1" applyFont="1" applyAlignment="1">
      <alignment horizontal="center"/>
    </xf>
    <xf numFmtId="0" fontId="3" fillId="0" borderId="0" xfId="1" applyFont="1"/>
    <xf numFmtId="0" fontId="5" fillId="0" borderId="0" xfId="5" applyFont="1" applyAlignment="1">
      <alignment horizontal="center"/>
    </xf>
    <xf numFmtId="14" fontId="6" fillId="0" borderId="0" xfId="7" applyNumberFormat="1" applyFont="1" applyAlignment="1">
      <alignment horizontal="center"/>
    </xf>
    <xf numFmtId="14" fontId="6" fillId="0" borderId="0" xfId="7" applyNumberFormat="1" applyFont="1" applyAlignment="1">
      <alignment horizontal="center"/>
    </xf>
    <xf numFmtId="14" fontId="6" fillId="0" borderId="0" xfId="7" applyNumberFormat="1" applyFont="1" applyAlignment="1">
      <alignment horizontal="left"/>
    </xf>
    <xf numFmtId="0" fontId="11" fillId="0" borderId="0" xfId="1" applyFont="1"/>
    <xf numFmtId="0" fontId="5" fillId="0" borderId="0" xfId="5" applyFont="1" applyAlignment="1">
      <alignment horizontal="left"/>
    </xf>
    <xf numFmtId="0" fontId="13" fillId="0" borderId="0" xfId="5" applyFont="1"/>
    <xf numFmtId="0" fontId="3" fillId="0" borderId="2" xfId="6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5" fillId="0" borderId="4" xfId="5" applyFont="1" applyBorder="1"/>
    <xf numFmtId="0" fontId="15" fillId="0" borderId="0" xfId="5" applyFont="1" applyBorder="1"/>
    <xf numFmtId="0" fontId="20" fillId="0" borderId="0" xfId="1" applyFont="1" applyFill="1" applyAlignment="1">
      <alignment horizontal="center"/>
    </xf>
    <xf numFmtId="164" fontId="22" fillId="0" borderId="0" xfId="4" applyNumberFormat="1" applyFont="1" applyFill="1" applyBorder="1" applyAlignment="1">
      <alignment horizontal="center"/>
    </xf>
    <xf numFmtId="164" fontId="23" fillId="0" borderId="0" xfId="6" applyNumberFormat="1" applyFont="1" applyFill="1" applyAlignment="1">
      <alignment horizontal="center" vertical="center"/>
    </xf>
    <xf numFmtId="2" fontId="27" fillId="0" borderId="0" xfId="1" applyNumberFormat="1" applyFont="1" applyFill="1" applyAlignment="1">
      <alignment horizontal="center"/>
    </xf>
    <xf numFmtId="164" fontId="11" fillId="0" borderId="0" xfId="1" applyNumberFormat="1" applyFont="1"/>
  </cellXfs>
  <cellStyles count="10">
    <cellStyle name="Normal_COM10W" xfId="1"/>
    <cellStyle name="Normal_ST_CF" xfId="4"/>
    <cellStyle name="Обычный" xfId="0" builtinId="0"/>
    <cellStyle name="Обычный 2" xfId="6"/>
    <cellStyle name="Обычный 3" xfId="7"/>
    <cellStyle name="Обычный 3 2" xfId="3"/>
    <cellStyle name="Обычный 4" xfId="8"/>
    <cellStyle name="Обычный 4 2" xfId="9"/>
    <cellStyle name="Обычный_Чемпионат и Перв 1 и 3 м" xfId="5"/>
    <cellStyle name="Обычный_Чемпионат и Перв 1 и 3 м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5;/Downloads/&#1102;&#1085;&#1080;&#1086;&#1088;&#1099;%20&#1075;&#1088;%20&#1057;%20&#1090;&#1088;&#1072;&#1084;&#1087;&#1083;&#1080;&#1085;%203%20&#1084;&#1077;&#1090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5;/Downloads/&#1074;&#1099;&#1096;&#1082;&#1072;%20&#1102;&#1085;&#1080;&#1086;&#1088;&#1099;%20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5;/Downloads/&#1102;&#1085;&#1080;&#1086;&#1088;&#1099;%20&#1057;%20&#1090;&#1088;&#1072;&#1084;&#1087;&#1083;&#1080;&#1085;%201%20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3"/>
      <sheetName val="СТАРТ"/>
      <sheetName val="Предв"/>
    </sheetNames>
    <sheetDataSet>
      <sheetData sheetId="0" refreshError="1"/>
      <sheetData sheetId="1">
        <row r="4">
          <cell r="E4" t="str">
            <v>ТРАМПЛИН 3 м, ЮНИОРЫ ГР.С</v>
          </cell>
        </row>
        <row r="6">
          <cell r="B6">
            <v>1</v>
          </cell>
          <cell r="C6" t="str">
            <v>Бугров Андрей,2004,1,Москва "Юность Москвы"</v>
          </cell>
          <cell r="N6" t="str">
            <v>Мосолова Т.Н,Сорокин А.Л.</v>
          </cell>
        </row>
        <row r="7">
          <cell r="C7" t="str">
            <v>105В</v>
          </cell>
          <cell r="D7">
            <v>2.4</v>
          </cell>
          <cell r="E7" t="str">
            <v>305С</v>
          </cell>
          <cell r="F7">
            <v>2.8</v>
          </cell>
          <cell r="G7" t="str">
            <v>405С</v>
          </cell>
          <cell r="H7">
            <v>2.7</v>
          </cell>
          <cell r="I7" t="str">
            <v>205С</v>
          </cell>
          <cell r="J7">
            <v>2.8</v>
          </cell>
          <cell r="K7" t="str">
            <v>5134Д</v>
          </cell>
          <cell r="L7">
            <v>2.5</v>
          </cell>
          <cell r="M7" t="str">
            <v>5231Д</v>
          </cell>
          <cell r="N7">
            <v>2</v>
          </cell>
        </row>
        <row r="14">
          <cell r="B14">
            <v>2</v>
          </cell>
          <cell r="C14" t="str">
            <v>Бабаскин Илья,2004,1,Екатеринбург "Дв. Молодежи"</v>
          </cell>
          <cell r="N14" t="str">
            <v>Ермолаева Т.Е.,Валова Т.Е.</v>
          </cell>
        </row>
        <row r="15">
          <cell r="C15" t="str">
            <v>403В</v>
          </cell>
          <cell r="D15">
            <v>2.1</v>
          </cell>
          <cell r="E15" t="str">
            <v>105В</v>
          </cell>
          <cell r="F15">
            <v>2.4</v>
          </cell>
          <cell r="G15" t="str">
            <v>404С</v>
          </cell>
          <cell r="H15">
            <v>2.4</v>
          </cell>
          <cell r="I15" t="str">
            <v>203В</v>
          </cell>
          <cell r="J15">
            <v>2.2000000000000002</v>
          </cell>
          <cell r="K15" t="str">
            <v>303С</v>
          </cell>
          <cell r="L15">
            <v>2</v>
          </cell>
          <cell r="M15" t="str">
            <v>5132Д</v>
          </cell>
          <cell r="N15">
            <v>2.1</v>
          </cell>
        </row>
        <row r="22">
          <cell r="B22">
            <v>3</v>
          </cell>
          <cell r="C22" t="str">
            <v>Зыбин Егор,2004,1,Москва МГФСО</v>
          </cell>
          <cell r="N22" t="str">
            <v>Волконский Р.Г.</v>
          </cell>
        </row>
        <row r="23">
          <cell r="C23" t="str">
            <v>5233Д</v>
          </cell>
          <cell r="D23">
            <v>2.4</v>
          </cell>
          <cell r="E23" t="str">
            <v>105В</v>
          </cell>
          <cell r="F23">
            <v>2.4</v>
          </cell>
          <cell r="G23" t="str">
            <v>205С</v>
          </cell>
          <cell r="H23">
            <v>2.8</v>
          </cell>
          <cell r="I23" t="str">
            <v>305С</v>
          </cell>
          <cell r="J23">
            <v>2.8</v>
          </cell>
          <cell r="K23" t="str">
            <v>5132Д</v>
          </cell>
          <cell r="L23">
            <v>2.1</v>
          </cell>
          <cell r="M23" t="str">
            <v>405С</v>
          </cell>
          <cell r="N23">
            <v>2.7</v>
          </cell>
        </row>
        <row r="30">
          <cell r="B30">
            <v>4</v>
          </cell>
          <cell r="C30" t="str">
            <v>Новиков Александр,2004,1,МО Руза СДЮСШОР</v>
          </cell>
          <cell r="N30" t="str">
            <v>Косырев А.В.,Толмачева И.В.</v>
          </cell>
        </row>
        <row r="31">
          <cell r="C31" t="str">
            <v>405С</v>
          </cell>
          <cell r="D31">
            <v>2.7</v>
          </cell>
          <cell r="E31" t="str">
            <v>105В</v>
          </cell>
          <cell r="F31">
            <v>2.4</v>
          </cell>
          <cell r="G31" t="str">
            <v>203В</v>
          </cell>
          <cell r="H31">
            <v>2.2000000000000002</v>
          </cell>
          <cell r="I31" t="str">
            <v>303С</v>
          </cell>
          <cell r="J31">
            <v>2</v>
          </cell>
          <cell r="K31" t="str">
            <v>5132Д</v>
          </cell>
          <cell r="L31">
            <v>2.1</v>
          </cell>
          <cell r="M31" t="str">
            <v>5231Д</v>
          </cell>
          <cell r="N31">
            <v>2</v>
          </cell>
        </row>
        <row r="38">
          <cell r="B38">
            <v>5</v>
          </cell>
          <cell r="C38" t="str">
            <v>Степаненко Александр,2003,КМС,Ставрополь ДЮСШОР№2</v>
          </cell>
          <cell r="N38" t="str">
            <v>Исаев Ю.С.</v>
          </cell>
        </row>
        <row r="39">
          <cell r="C39" t="str">
            <v>405С</v>
          </cell>
          <cell r="D39">
            <v>2.7</v>
          </cell>
          <cell r="E39" t="str">
            <v>105В</v>
          </cell>
          <cell r="F39">
            <v>2.4</v>
          </cell>
          <cell r="G39" t="str">
            <v>205С</v>
          </cell>
          <cell r="H39">
            <v>2.8</v>
          </cell>
          <cell r="I39" t="str">
            <v>305С</v>
          </cell>
          <cell r="J39">
            <v>2.8</v>
          </cell>
          <cell r="K39" t="str">
            <v>5233Д</v>
          </cell>
          <cell r="L39">
            <v>2.4</v>
          </cell>
          <cell r="M39" t="str">
            <v>5134Д</v>
          </cell>
          <cell r="N39">
            <v>2.5</v>
          </cell>
        </row>
        <row r="46">
          <cell r="B46">
            <v>6</v>
          </cell>
          <cell r="C46" t="str">
            <v>Волков Александр,2003,КМС,МО Руза СДЮСШОР</v>
          </cell>
          <cell r="N46" t="str">
            <v>Тарасова М.С.</v>
          </cell>
        </row>
        <row r="47">
          <cell r="C47" t="str">
            <v>107С</v>
          </cell>
          <cell r="D47">
            <v>2.8</v>
          </cell>
          <cell r="E47" t="str">
            <v>205С</v>
          </cell>
          <cell r="F47">
            <v>2.8</v>
          </cell>
          <cell r="G47" t="str">
            <v>305С</v>
          </cell>
          <cell r="H47">
            <v>2.8</v>
          </cell>
          <cell r="I47" t="str">
            <v>405В</v>
          </cell>
          <cell r="J47">
            <v>3</v>
          </cell>
          <cell r="K47" t="str">
            <v>5152В</v>
          </cell>
          <cell r="L47">
            <v>3</v>
          </cell>
          <cell r="M47" t="str">
            <v>5235Д</v>
          </cell>
          <cell r="N47">
            <v>2.8</v>
          </cell>
        </row>
        <row r="54">
          <cell r="B54">
            <v>7</v>
          </cell>
          <cell r="C54" t="str">
            <v>Валеев Лев,2003,1,Москва МГФСО</v>
          </cell>
          <cell r="N54" t="str">
            <v>Мельников А.С.</v>
          </cell>
        </row>
        <row r="55">
          <cell r="C55" t="str">
            <v>105В</v>
          </cell>
          <cell r="D55">
            <v>2.4</v>
          </cell>
          <cell r="E55" t="str">
            <v>405С</v>
          </cell>
          <cell r="F55">
            <v>2.7</v>
          </cell>
          <cell r="G55" t="str">
            <v>107С</v>
          </cell>
          <cell r="H55">
            <v>2.8</v>
          </cell>
          <cell r="I55" t="str">
            <v>205С</v>
          </cell>
          <cell r="J55">
            <v>2.8</v>
          </cell>
          <cell r="K55" t="str">
            <v>305С</v>
          </cell>
          <cell r="L55">
            <v>2.8</v>
          </cell>
          <cell r="M55" t="str">
            <v>5134Д</v>
          </cell>
          <cell r="N55">
            <v>2.5</v>
          </cell>
        </row>
        <row r="62">
          <cell r="B62">
            <v>8</v>
          </cell>
          <cell r="C62" t="str">
            <v>Петухов Михаил,2003,КМС,Москва "Юность Москвы",ВС</v>
          </cell>
          <cell r="N62" t="str">
            <v>Немчинова Л.В.</v>
          </cell>
        </row>
        <row r="63">
          <cell r="C63" t="str">
            <v>405С</v>
          </cell>
          <cell r="D63">
            <v>2.7</v>
          </cell>
          <cell r="E63" t="str">
            <v>107С</v>
          </cell>
          <cell r="F63">
            <v>2.8</v>
          </cell>
          <cell r="G63" t="str">
            <v>5152В</v>
          </cell>
          <cell r="H63">
            <v>3</v>
          </cell>
          <cell r="I63" t="str">
            <v>205С</v>
          </cell>
          <cell r="J63">
            <v>2.8</v>
          </cell>
          <cell r="K63" t="str">
            <v>305С</v>
          </cell>
          <cell r="L63">
            <v>2.8</v>
          </cell>
          <cell r="M63" t="str">
            <v>5235Д</v>
          </cell>
          <cell r="N63">
            <v>2.8</v>
          </cell>
        </row>
        <row r="70">
          <cell r="B70">
            <v>9</v>
          </cell>
          <cell r="C70" t="str">
            <v>Адамук Андрей,2004,1,Санкт-Петербург "Невская Волна"</v>
          </cell>
          <cell r="N70" t="str">
            <v>Печковская Г.И.</v>
          </cell>
        </row>
        <row r="71">
          <cell r="C71" t="str">
            <v>105В</v>
          </cell>
          <cell r="D71">
            <v>2.4</v>
          </cell>
          <cell r="E71" t="str">
            <v>205С</v>
          </cell>
          <cell r="F71">
            <v>2.8</v>
          </cell>
          <cell r="G71" t="str">
            <v>301В</v>
          </cell>
          <cell r="H71">
            <v>1.9</v>
          </cell>
          <cell r="I71" t="str">
            <v>403В</v>
          </cell>
          <cell r="J71">
            <v>2.1</v>
          </cell>
          <cell r="K71" t="str">
            <v>5132Д</v>
          </cell>
          <cell r="L71">
            <v>2.1</v>
          </cell>
          <cell r="M71" t="str">
            <v>404С</v>
          </cell>
          <cell r="N71">
            <v>2.4</v>
          </cell>
        </row>
        <row r="78">
          <cell r="B78">
            <v>10</v>
          </cell>
          <cell r="C78" t="str">
            <v>Медведев Данила,2003,2,Москва МГФСО</v>
          </cell>
          <cell r="N78" t="str">
            <v>Кардава Н.Н.</v>
          </cell>
        </row>
        <row r="79">
          <cell r="C79" t="str">
            <v>105В</v>
          </cell>
          <cell r="D79">
            <v>2.4</v>
          </cell>
          <cell r="E79" t="str">
            <v>203С</v>
          </cell>
          <cell r="F79">
            <v>1.9</v>
          </cell>
          <cell r="G79" t="str">
            <v>303С</v>
          </cell>
          <cell r="H79">
            <v>2</v>
          </cell>
          <cell r="I79" t="str">
            <v>5132Д</v>
          </cell>
          <cell r="J79">
            <v>2.1</v>
          </cell>
          <cell r="K79" t="str">
            <v>405С</v>
          </cell>
          <cell r="L79">
            <v>2.7</v>
          </cell>
          <cell r="M79" t="str">
            <v>5231Д</v>
          </cell>
          <cell r="N79">
            <v>2</v>
          </cell>
        </row>
        <row r="86">
          <cell r="B86">
            <v>11</v>
          </cell>
          <cell r="C86" t="str">
            <v>Усов Илья,2003,КМС,Ставрополь ДЮСШОР№2</v>
          </cell>
          <cell r="N86" t="str">
            <v>Исаев Ю.С.</v>
          </cell>
        </row>
        <row r="87">
          <cell r="C87" t="str">
            <v>403В</v>
          </cell>
          <cell r="D87">
            <v>2.1</v>
          </cell>
          <cell r="E87" t="str">
            <v>105В</v>
          </cell>
          <cell r="F87">
            <v>2.4</v>
          </cell>
          <cell r="G87" t="str">
            <v>203В</v>
          </cell>
          <cell r="H87">
            <v>2.2000000000000002</v>
          </cell>
          <cell r="I87" t="str">
            <v>303В</v>
          </cell>
          <cell r="J87">
            <v>2.2999999999999998</v>
          </cell>
          <cell r="K87" t="str">
            <v>5132Д</v>
          </cell>
          <cell r="L87">
            <v>2.1</v>
          </cell>
          <cell r="M87" t="str">
            <v>5231Д</v>
          </cell>
          <cell r="N87">
            <v>2</v>
          </cell>
        </row>
        <row r="94">
          <cell r="B94">
            <v>12</v>
          </cell>
          <cell r="C94" t="str">
            <v>Пищальников Богдан,2004,1,МО Руза СДЮСШОР</v>
          </cell>
          <cell r="N94" t="str">
            <v>Толмачева И.В,Косырев А.В.</v>
          </cell>
        </row>
        <row r="95">
          <cell r="C95" t="str">
            <v>103В</v>
          </cell>
          <cell r="D95">
            <v>1.6</v>
          </cell>
          <cell r="E95" t="str">
            <v>403В</v>
          </cell>
          <cell r="F95">
            <v>2.1</v>
          </cell>
          <cell r="G95" t="str">
            <v>5132Д</v>
          </cell>
          <cell r="H95">
            <v>2.1</v>
          </cell>
          <cell r="I95" t="str">
            <v>203С</v>
          </cell>
          <cell r="J95">
            <v>1.9</v>
          </cell>
          <cell r="K95" t="str">
            <v>303С</v>
          </cell>
          <cell r="L95">
            <v>2</v>
          </cell>
          <cell r="M95" t="str">
            <v>105С</v>
          </cell>
          <cell r="N95">
            <v>2.2000000000000002</v>
          </cell>
        </row>
        <row r="102">
          <cell r="B102">
            <v>13</v>
          </cell>
          <cell r="C102" t="str">
            <v>Едутов Игорь,2004,1,Санкт-Петербург "Невская Волна"</v>
          </cell>
          <cell r="N102" t="str">
            <v>Данюковы Р.В,С.О.</v>
          </cell>
        </row>
        <row r="103">
          <cell r="C103" t="str">
            <v>105В</v>
          </cell>
          <cell r="D103">
            <v>2.4</v>
          </cell>
          <cell r="E103" t="str">
            <v>405С</v>
          </cell>
          <cell r="F103">
            <v>2.7</v>
          </cell>
          <cell r="G103" t="str">
            <v>205С</v>
          </cell>
          <cell r="H103">
            <v>2.8</v>
          </cell>
          <cell r="I103" t="str">
            <v>305С</v>
          </cell>
          <cell r="J103">
            <v>2.8</v>
          </cell>
          <cell r="K103" t="str">
            <v>5333Д</v>
          </cell>
          <cell r="L103">
            <v>2.5</v>
          </cell>
          <cell r="M103" t="str">
            <v>5134Д</v>
          </cell>
          <cell r="N103">
            <v>2.5</v>
          </cell>
        </row>
        <row r="110">
          <cell r="B110">
            <v>14</v>
          </cell>
          <cell r="C110" t="str">
            <v>Козачок Александр,2004,1,Москва "Юность Москвы"</v>
          </cell>
          <cell r="N110" t="str">
            <v>Каребо Г.И,Каминская Г.Н.</v>
          </cell>
        </row>
        <row r="111">
          <cell r="C111" t="str">
            <v>105В</v>
          </cell>
          <cell r="D111">
            <v>2.4</v>
          </cell>
          <cell r="E111" t="str">
            <v>405С</v>
          </cell>
          <cell r="F111">
            <v>2.7</v>
          </cell>
          <cell r="G111" t="str">
            <v>205С</v>
          </cell>
          <cell r="H111">
            <v>2.8</v>
          </cell>
          <cell r="I111" t="str">
            <v>305С</v>
          </cell>
          <cell r="J111">
            <v>2.8</v>
          </cell>
          <cell r="K111" t="str">
            <v>5233Д</v>
          </cell>
          <cell r="L111">
            <v>2.4</v>
          </cell>
          <cell r="M111" t="str">
            <v>5134Д</v>
          </cell>
          <cell r="N111">
            <v>2.5</v>
          </cell>
        </row>
        <row r="118">
          <cell r="B118">
            <v>15</v>
          </cell>
          <cell r="C118" t="str">
            <v>Зурашвили Георгий,2003,КМС,Ставрополь ДЮСШОР№2</v>
          </cell>
          <cell r="N118" t="str">
            <v>Исаев Ю.С.</v>
          </cell>
        </row>
        <row r="119">
          <cell r="C119" t="str">
            <v>405С</v>
          </cell>
          <cell r="D119">
            <v>2.7</v>
          </cell>
          <cell r="E119" t="str">
            <v>105В</v>
          </cell>
          <cell r="F119">
            <v>2.4</v>
          </cell>
          <cell r="G119" t="str">
            <v>5132Д</v>
          </cell>
          <cell r="H119">
            <v>2.1</v>
          </cell>
          <cell r="I119" t="str">
            <v>203В</v>
          </cell>
          <cell r="J119">
            <v>2.2000000000000002</v>
          </cell>
          <cell r="K119" t="str">
            <v>303В</v>
          </cell>
          <cell r="L119">
            <v>2.2999999999999998</v>
          </cell>
          <cell r="M119" t="str">
            <v>5231Д</v>
          </cell>
          <cell r="N119">
            <v>2</v>
          </cell>
        </row>
        <row r="126">
          <cell r="B126">
            <v>16</v>
          </cell>
          <cell r="C126" t="str">
            <v>Рыженков Кирилл,2004,1,Электросталь СДЮШОР</v>
          </cell>
          <cell r="N126" t="str">
            <v xml:space="preserve">Соколова Н.Ю.,Дроздова Ю.И. </v>
          </cell>
        </row>
        <row r="127">
          <cell r="C127" t="str">
            <v>105В</v>
          </cell>
          <cell r="D127">
            <v>2.4</v>
          </cell>
          <cell r="E127" t="str">
            <v>405С</v>
          </cell>
          <cell r="F127">
            <v>2.7</v>
          </cell>
          <cell r="G127" t="str">
            <v>203В</v>
          </cell>
          <cell r="H127">
            <v>2.2000000000000002</v>
          </cell>
          <cell r="I127" t="str">
            <v>303С</v>
          </cell>
          <cell r="J127">
            <v>2</v>
          </cell>
          <cell r="K127" t="str">
            <v>5132Д</v>
          </cell>
          <cell r="L127">
            <v>2.1</v>
          </cell>
          <cell r="M127" t="str">
            <v>403В</v>
          </cell>
          <cell r="N127">
            <v>2.1</v>
          </cell>
        </row>
        <row r="134">
          <cell r="B134">
            <v>17</v>
          </cell>
          <cell r="C134" t="str">
            <v xml:space="preserve">Рогава Сандро,2003,КМС,Москва "Юность Москвы",ВС </v>
          </cell>
          <cell r="N134" t="str">
            <v>Немчинова Л.В.</v>
          </cell>
        </row>
        <row r="135">
          <cell r="C135" t="str">
            <v>405С</v>
          </cell>
          <cell r="D135">
            <v>2.7</v>
          </cell>
          <cell r="E135" t="str">
            <v>105В</v>
          </cell>
          <cell r="F135">
            <v>2.4</v>
          </cell>
          <cell r="G135" t="str">
            <v>107С</v>
          </cell>
          <cell r="H135">
            <v>2.8</v>
          </cell>
          <cell r="I135" t="str">
            <v>205С</v>
          </cell>
          <cell r="J135">
            <v>2.8</v>
          </cell>
          <cell r="K135" t="str">
            <v>305С</v>
          </cell>
          <cell r="L135">
            <v>2.8</v>
          </cell>
          <cell r="M135" t="str">
            <v>5233Д</v>
          </cell>
          <cell r="N135">
            <v>2.4</v>
          </cell>
        </row>
        <row r="142">
          <cell r="B142">
            <v>18</v>
          </cell>
          <cell r="C142" t="str">
            <v>Аверин Александр,2003,2,Москва ЦСКА</v>
          </cell>
          <cell r="N142" t="str">
            <v>Немчинова Л.В.</v>
          </cell>
        </row>
        <row r="143">
          <cell r="C143" t="str">
            <v>403В</v>
          </cell>
          <cell r="D143">
            <v>2.1</v>
          </cell>
          <cell r="E143" t="str">
            <v>105В</v>
          </cell>
          <cell r="F143">
            <v>2.4</v>
          </cell>
          <cell r="G143" t="str">
            <v>5132Д</v>
          </cell>
          <cell r="H143">
            <v>2.1</v>
          </cell>
          <cell r="I143" t="str">
            <v>203В</v>
          </cell>
          <cell r="J143">
            <v>2.2000000000000002</v>
          </cell>
          <cell r="K143" t="str">
            <v>303В</v>
          </cell>
          <cell r="L143">
            <v>2.2999999999999998</v>
          </cell>
          <cell r="M143" t="str">
            <v>5134Д</v>
          </cell>
          <cell r="N143">
            <v>2.5</v>
          </cell>
        </row>
        <row r="150">
          <cell r="B150">
            <v>19</v>
          </cell>
          <cell r="C150" t="str">
            <v>Попов Данила,2004,1,Москва,ЦСКА</v>
          </cell>
          <cell r="N150" t="str">
            <v>Немчинова Л.В.</v>
          </cell>
        </row>
        <row r="151">
          <cell r="C151" t="str">
            <v>404С</v>
          </cell>
          <cell r="D151">
            <v>2.4</v>
          </cell>
          <cell r="E151" t="str">
            <v>105В</v>
          </cell>
          <cell r="F151">
            <v>2.4</v>
          </cell>
          <cell r="G151" t="str">
            <v>5132Д</v>
          </cell>
          <cell r="H151">
            <v>2.1</v>
          </cell>
          <cell r="I151" t="str">
            <v>303С</v>
          </cell>
          <cell r="J151">
            <v>2</v>
          </cell>
          <cell r="K151" t="str">
            <v>205С</v>
          </cell>
          <cell r="L151">
            <v>2.8</v>
          </cell>
          <cell r="M151" t="str">
            <v>5134Д</v>
          </cell>
          <cell r="N151">
            <v>2.5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В"/>
      <sheetName val="СТАРТ"/>
      <sheetName val="юноши"/>
    </sheetNames>
    <sheetDataSet>
      <sheetData sheetId="0" refreshError="1"/>
      <sheetData sheetId="1">
        <row r="4">
          <cell r="C4" t="str">
            <v>ВЫШКА, ЮНИОРЫ ГРУППА С</v>
          </cell>
        </row>
        <row r="6">
          <cell r="B6">
            <v>1</v>
          </cell>
          <cell r="C6" t="str">
            <v>Рогава Сандро,2003,КМС,Москва "Юность Москвы",ВС</v>
          </cell>
          <cell r="R6" t="str">
            <v>Немчинова Л.В.</v>
          </cell>
        </row>
        <row r="7">
          <cell r="C7" t="str">
            <v>614В</v>
          </cell>
          <cell r="D7">
            <v>7</v>
          </cell>
          <cell r="E7">
            <v>2.2999999999999998</v>
          </cell>
          <cell r="F7" t="str">
            <v>407С</v>
          </cell>
          <cell r="G7">
            <v>10</v>
          </cell>
          <cell r="H7">
            <v>3.2</v>
          </cell>
          <cell r="I7" t="str">
            <v>107В</v>
          </cell>
          <cell r="J7">
            <v>10</v>
          </cell>
          <cell r="K7">
            <v>3</v>
          </cell>
          <cell r="L7" t="str">
            <v>205С</v>
          </cell>
          <cell r="M7">
            <v>5</v>
          </cell>
          <cell r="N7">
            <v>3</v>
          </cell>
          <cell r="O7" t="str">
            <v>305С</v>
          </cell>
          <cell r="P7">
            <v>7</v>
          </cell>
          <cell r="Q7">
            <v>2.8</v>
          </cell>
          <cell r="R7" t="str">
            <v>5253В</v>
          </cell>
          <cell r="S7">
            <v>10</v>
          </cell>
          <cell r="T7">
            <v>3.2</v>
          </cell>
        </row>
        <row r="22">
          <cell r="B22">
            <v>3</v>
          </cell>
          <cell r="C22" t="str">
            <v>Адамук Андрей,2004,1,Санкт-Петербург "Невская Волна"</v>
          </cell>
          <cell r="R22" t="str">
            <v>Печковская Г.И.</v>
          </cell>
        </row>
        <row r="23">
          <cell r="C23" t="str">
            <v>105В</v>
          </cell>
          <cell r="D23">
            <v>5</v>
          </cell>
          <cell r="E23">
            <v>2.6</v>
          </cell>
          <cell r="F23" t="str">
            <v>201В</v>
          </cell>
          <cell r="G23">
            <v>5</v>
          </cell>
          <cell r="H23">
            <v>1.6</v>
          </cell>
          <cell r="I23" t="str">
            <v>301В</v>
          </cell>
          <cell r="J23">
            <v>5</v>
          </cell>
          <cell r="K23">
            <v>1.7</v>
          </cell>
          <cell r="L23" t="str">
            <v>405С</v>
          </cell>
          <cell r="M23">
            <v>5</v>
          </cell>
          <cell r="N23">
            <v>3.1</v>
          </cell>
          <cell r="O23" t="str">
            <v>612В</v>
          </cell>
          <cell r="P23">
            <v>5</v>
          </cell>
          <cell r="Q23">
            <v>1.7</v>
          </cell>
          <cell r="R23" t="str">
            <v>5132Д</v>
          </cell>
          <cell r="S23">
            <v>5</v>
          </cell>
          <cell r="T23">
            <v>2.2000000000000002</v>
          </cell>
        </row>
        <row r="38">
          <cell r="B38">
            <v>5</v>
          </cell>
          <cell r="C38" t="str">
            <v>Пищальников Богдан,2004,1,МО Руза СДЮСШОР</v>
          </cell>
          <cell r="R38" t="str">
            <v>Толмачева И.В.,Косырев А.В.</v>
          </cell>
        </row>
        <row r="39">
          <cell r="C39" t="str">
            <v>405С</v>
          </cell>
          <cell r="D39">
            <v>7</v>
          </cell>
          <cell r="E39">
            <v>2.7</v>
          </cell>
          <cell r="F39" t="str">
            <v>301С</v>
          </cell>
          <cell r="G39">
            <v>7</v>
          </cell>
          <cell r="H39">
            <v>1.8</v>
          </cell>
          <cell r="I39" t="str">
            <v>105С</v>
          </cell>
          <cell r="J39">
            <v>5</v>
          </cell>
          <cell r="K39">
            <v>2.4</v>
          </cell>
          <cell r="L39" t="str">
            <v>203С</v>
          </cell>
          <cell r="M39">
            <v>5</v>
          </cell>
          <cell r="N39">
            <v>2</v>
          </cell>
          <cell r="O39" t="str">
            <v>5132Д</v>
          </cell>
          <cell r="P39">
            <v>5</v>
          </cell>
          <cell r="Q39">
            <v>2.2000000000000002</v>
          </cell>
          <cell r="R39" t="str">
            <v>612В</v>
          </cell>
          <cell r="S39">
            <v>5</v>
          </cell>
          <cell r="T39">
            <v>1.7</v>
          </cell>
        </row>
        <row r="54">
          <cell r="B54">
            <v>7</v>
          </cell>
          <cell r="C54" t="str">
            <v>Рыженков Кирилл,2004,1,Электросталь СДЮСШОР</v>
          </cell>
          <cell r="R54" t="str">
            <v>Соколова Н.Ю.,Дроздова Ю.И.</v>
          </cell>
        </row>
        <row r="55">
          <cell r="C55" t="str">
            <v>105В</v>
          </cell>
          <cell r="D55">
            <v>5</v>
          </cell>
          <cell r="E55">
            <v>2.6</v>
          </cell>
          <cell r="F55" t="str">
            <v>405С</v>
          </cell>
          <cell r="G55">
            <v>7</v>
          </cell>
          <cell r="H55">
            <v>2.7</v>
          </cell>
          <cell r="I55" t="str">
            <v>614В</v>
          </cell>
          <cell r="J55">
            <v>7</v>
          </cell>
          <cell r="K55">
            <v>2.2999999999999998</v>
          </cell>
          <cell r="L55" t="str">
            <v>203В</v>
          </cell>
          <cell r="M55">
            <v>5</v>
          </cell>
          <cell r="N55">
            <v>2.2999999999999998</v>
          </cell>
          <cell r="O55" t="str">
            <v>301В</v>
          </cell>
          <cell r="P55">
            <v>5</v>
          </cell>
          <cell r="Q55">
            <v>1.7</v>
          </cell>
          <cell r="R55" t="str">
            <v>5132Д</v>
          </cell>
          <cell r="S55">
            <v>5</v>
          </cell>
          <cell r="T55">
            <v>2.2000000000000002</v>
          </cell>
        </row>
        <row r="62">
          <cell r="B62">
            <v>8</v>
          </cell>
          <cell r="C62" t="str">
            <v xml:space="preserve">Новиков Александр,2004,1,МО,Руза СЮСШОР </v>
          </cell>
          <cell r="R62" t="str">
            <v>Косырев А.В.,Толмачева И.В.</v>
          </cell>
        </row>
        <row r="63">
          <cell r="C63" t="str">
            <v>405С</v>
          </cell>
          <cell r="D63">
            <v>7</v>
          </cell>
          <cell r="E63">
            <v>2.7</v>
          </cell>
          <cell r="F63" t="str">
            <v>105В</v>
          </cell>
          <cell r="G63">
            <v>7</v>
          </cell>
          <cell r="H63">
            <v>2.4</v>
          </cell>
          <cell r="I63" t="str">
            <v>203В</v>
          </cell>
          <cell r="J63">
            <v>5</v>
          </cell>
          <cell r="K63">
            <v>2.2999999999999998</v>
          </cell>
          <cell r="L63" t="str">
            <v>303С</v>
          </cell>
          <cell r="M63">
            <v>5</v>
          </cell>
          <cell r="N63">
            <v>2.1</v>
          </cell>
          <cell r="O63" t="str">
            <v>5132Д</v>
          </cell>
          <cell r="P63">
            <v>5</v>
          </cell>
          <cell r="Q63">
            <v>2.2000000000000002</v>
          </cell>
          <cell r="R63" t="str">
            <v>612В</v>
          </cell>
          <cell r="S63">
            <v>5</v>
          </cell>
          <cell r="T63">
            <v>1.7</v>
          </cell>
        </row>
        <row r="70">
          <cell r="B70">
            <v>9</v>
          </cell>
          <cell r="C70" t="str">
            <v>Попов Данила,2004,1,Москва ЦСКА</v>
          </cell>
          <cell r="R70" t="str">
            <v>Немчинова Л.В.</v>
          </cell>
        </row>
        <row r="71">
          <cell r="C71" t="str">
            <v>105В</v>
          </cell>
          <cell r="D71">
            <v>7</v>
          </cell>
          <cell r="E71">
            <v>2.4</v>
          </cell>
          <cell r="F71" t="str">
            <v>405С</v>
          </cell>
          <cell r="G71">
            <v>7</v>
          </cell>
          <cell r="H71">
            <v>2.7</v>
          </cell>
          <cell r="I71" t="str">
            <v>614В</v>
          </cell>
          <cell r="J71">
            <v>10</v>
          </cell>
          <cell r="K71">
            <v>2.4</v>
          </cell>
          <cell r="L71" t="str">
            <v>303С</v>
          </cell>
          <cell r="M71">
            <v>5</v>
          </cell>
          <cell r="N71">
            <v>2.1</v>
          </cell>
          <cell r="O71" t="str">
            <v>205С</v>
          </cell>
          <cell r="P71">
            <v>7</v>
          </cell>
          <cell r="Q71">
            <v>2.8</v>
          </cell>
          <cell r="R71" t="str">
            <v>5132Д</v>
          </cell>
          <cell r="S71">
            <v>5</v>
          </cell>
          <cell r="T71">
            <v>2.2000000000000002</v>
          </cell>
        </row>
        <row r="78">
          <cell r="B78">
            <v>10</v>
          </cell>
          <cell r="C78" t="str">
            <v>Степаненко Александр,2003,КМС,Ставрополь,ДЮСШОР№2</v>
          </cell>
          <cell r="R78" t="str">
            <v>Исаев Ю.С.</v>
          </cell>
        </row>
        <row r="79">
          <cell r="C79" t="str">
            <v>405С</v>
          </cell>
          <cell r="D79">
            <v>7</v>
          </cell>
          <cell r="E79">
            <v>2.7</v>
          </cell>
          <cell r="F79" t="str">
            <v>105В</v>
          </cell>
          <cell r="G79">
            <v>7</v>
          </cell>
          <cell r="H79">
            <v>2.4</v>
          </cell>
          <cell r="I79" t="str">
            <v>205С</v>
          </cell>
          <cell r="J79">
            <v>7</v>
          </cell>
          <cell r="K79">
            <v>2.8</v>
          </cell>
          <cell r="L79" t="str">
            <v>305С</v>
          </cell>
          <cell r="M79">
            <v>7</v>
          </cell>
          <cell r="N79">
            <v>2.9</v>
          </cell>
          <cell r="O79" t="str">
            <v>624С</v>
          </cell>
          <cell r="P79">
            <v>5</v>
          </cell>
          <cell r="Q79">
            <v>2.6</v>
          </cell>
          <cell r="R79" t="str">
            <v>5233Д</v>
          </cell>
          <cell r="S79">
            <v>5</v>
          </cell>
          <cell r="T79">
            <v>2.5</v>
          </cell>
        </row>
        <row r="86">
          <cell r="B86">
            <v>11</v>
          </cell>
          <cell r="C86" t="str">
            <v>Едутов Игорь,2004,1,Санкт-Петербург "Невская Волна"</v>
          </cell>
          <cell r="R86" t="str">
            <v>Данюковы Р.В.,С.О.</v>
          </cell>
        </row>
        <row r="87">
          <cell r="C87" t="str">
            <v>105В</v>
          </cell>
          <cell r="D87">
            <v>7</v>
          </cell>
          <cell r="E87">
            <v>2.4</v>
          </cell>
          <cell r="F87" t="str">
            <v>405С</v>
          </cell>
          <cell r="G87">
            <v>7</v>
          </cell>
          <cell r="H87">
            <v>2.7</v>
          </cell>
          <cell r="I87" t="str">
            <v>205С</v>
          </cell>
          <cell r="J87">
            <v>7</v>
          </cell>
          <cell r="K87">
            <v>2.8</v>
          </cell>
          <cell r="L87" t="str">
            <v>305С</v>
          </cell>
          <cell r="M87">
            <v>7</v>
          </cell>
          <cell r="N87">
            <v>2.9</v>
          </cell>
          <cell r="O87" t="str">
            <v>624С</v>
          </cell>
          <cell r="P87">
            <v>5</v>
          </cell>
          <cell r="Q87">
            <v>2.6</v>
          </cell>
          <cell r="R87" t="str">
            <v>5132Д</v>
          </cell>
          <cell r="S87">
            <v>5</v>
          </cell>
          <cell r="T87">
            <v>2.2000000000000002</v>
          </cell>
        </row>
        <row r="94">
          <cell r="B94">
            <v>12</v>
          </cell>
          <cell r="C94" t="str">
            <v>Козачок Александр,2004,1,Москва "Юность Москвы"</v>
          </cell>
          <cell r="R94" t="str">
            <v>Каребо Г.И.,Каминская Г.Н.</v>
          </cell>
        </row>
        <row r="95">
          <cell r="C95" t="str">
            <v>403В</v>
          </cell>
          <cell r="D95">
            <v>5</v>
          </cell>
          <cell r="E95">
            <v>2.4</v>
          </cell>
          <cell r="F95" t="str">
            <v>105В</v>
          </cell>
          <cell r="G95">
            <v>7</v>
          </cell>
          <cell r="H95">
            <v>2.4</v>
          </cell>
          <cell r="I95" t="str">
            <v>301В</v>
          </cell>
          <cell r="J95">
            <v>7</v>
          </cell>
          <cell r="K95">
            <v>1.9</v>
          </cell>
          <cell r="L95" t="str">
            <v>612В</v>
          </cell>
          <cell r="M95">
            <v>7</v>
          </cell>
          <cell r="N95">
            <v>1.8</v>
          </cell>
          <cell r="O95" t="str">
            <v>203В</v>
          </cell>
          <cell r="P95">
            <v>5</v>
          </cell>
          <cell r="Q95">
            <v>2.2999999999999998</v>
          </cell>
          <cell r="R95" t="str">
            <v>5233Д</v>
          </cell>
          <cell r="S95">
            <v>5</v>
          </cell>
          <cell r="T95">
            <v>2.5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1"/>
      <sheetName val="СТАРТ+"/>
      <sheetName val="юниоры гр С 1 м"/>
    </sheetNames>
    <sheetDataSet>
      <sheetData sheetId="0"/>
      <sheetData sheetId="1">
        <row r="4">
          <cell r="C4" t="str">
            <v>ТРАМПЛИН 1 МЕТР, ЮНИОРЫ ГРУППА С</v>
          </cell>
        </row>
        <row r="6">
          <cell r="B6">
            <v>1</v>
          </cell>
          <cell r="C6" t="str">
            <v>Козачок Александр,2004,1,Москва "Юность Москвы"</v>
          </cell>
          <cell r="M6" t="str">
            <v>Каребо Г.И., Каминская Г.Н.</v>
          </cell>
        </row>
        <row r="7">
          <cell r="C7" t="str">
            <v>403С</v>
          </cell>
          <cell r="D7">
            <v>2.2000000000000002</v>
          </cell>
          <cell r="E7" t="str">
            <v>105С</v>
          </cell>
          <cell r="F7">
            <v>2.4</v>
          </cell>
          <cell r="G7" t="str">
            <v>5132Д</v>
          </cell>
          <cell r="H7">
            <v>2.2000000000000002</v>
          </cell>
          <cell r="I7" t="str">
            <v>203В</v>
          </cell>
          <cell r="J7">
            <v>2.2999999999999998</v>
          </cell>
          <cell r="K7" t="str">
            <v>303С</v>
          </cell>
          <cell r="L7">
            <v>2.1</v>
          </cell>
          <cell r="M7" t="str">
            <v>5223Д</v>
          </cell>
          <cell r="N7">
            <v>2.2999999999999998</v>
          </cell>
        </row>
        <row r="14">
          <cell r="B14">
            <v>2</v>
          </cell>
          <cell r="C14" t="str">
            <v xml:space="preserve">Волков Александр,2003,КМС,Руза СДЮСШОР </v>
          </cell>
          <cell r="M14" t="str">
            <v>Тарасова М.С.</v>
          </cell>
        </row>
        <row r="15">
          <cell r="C15" t="str">
            <v>105В</v>
          </cell>
          <cell r="D15">
            <v>2.6</v>
          </cell>
          <cell r="E15" t="str">
            <v>203В</v>
          </cell>
          <cell r="F15">
            <v>2.2999999999999998</v>
          </cell>
          <cell r="G15" t="str">
            <v>303С</v>
          </cell>
          <cell r="H15">
            <v>2.1</v>
          </cell>
          <cell r="I15" t="str">
            <v>403В</v>
          </cell>
          <cell r="J15">
            <v>2.4</v>
          </cell>
          <cell r="K15" t="str">
            <v>5134Д</v>
          </cell>
          <cell r="L15">
            <v>2.6</v>
          </cell>
          <cell r="M15" t="str">
            <v>5233Д</v>
          </cell>
          <cell r="N15">
            <v>2.5</v>
          </cell>
        </row>
        <row r="22">
          <cell r="B22">
            <v>3</v>
          </cell>
          <cell r="C22" t="str">
            <v>Зурашвили Георгий,2003,КМС,Ставрополь ДЮСШОР№2</v>
          </cell>
          <cell r="M22" t="str">
            <v>Исаев Ю.С.</v>
          </cell>
        </row>
        <row r="23">
          <cell r="C23" t="str">
            <v>403С</v>
          </cell>
          <cell r="D23">
            <v>2.2000000000000002</v>
          </cell>
          <cell r="E23" t="str">
            <v>105С</v>
          </cell>
          <cell r="F23">
            <v>2.4</v>
          </cell>
          <cell r="G23" t="str">
            <v>5132Д</v>
          </cell>
          <cell r="H23">
            <v>2.2000000000000002</v>
          </cell>
          <cell r="I23" t="str">
            <v>203С</v>
          </cell>
          <cell r="J23">
            <v>2</v>
          </cell>
          <cell r="K23" t="str">
            <v>303С</v>
          </cell>
          <cell r="L23">
            <v>2.1</v>
          </cell>
          <cell r="M23" t="str">
            <v>5231Д</v>
          </cell>
          <cell r="N23">
            <v>2.1</v>
          </cell>
        </row>
        <row r="30">
          <cell r="B30">
            <v>4</v>
          </cell>
          <cell r="C30" t="str">
            <v>Бабаскин Илья,2004,1,Екатеринбург "Дв. Молодежи"</v>
          </cell>
          <cell r="M30" t="str">
            <v>Ермолаева Т.Е.,Валова Н.Л.</v>
          </cell>
        </row>
        <row r="31">
          <cell r="C31" t="str">
            <v>104В</v>
          </cell>
          <cell r="D31">
            <v>2.2999999999999998</v>
          </cell>
          <cell r="E31" t="str">
            <v>403С</v>
          </cell>
          <cell r="F31">
            <v>2.2000000000000002</v>
          </cell>
          <cell r="G31" t="str">
            <v>203С</v>
          </cell>
          <cell r="H31">
            <v>2</v>
          </cell>
          <cell r="I31" t="str">
            <v>303С</v>
          </cell>
          <cell r="J31">
            <v>2.1</v>
          </cell>
          <cell r="K31" t="str">
            <v>5122Д</v>
          </cell>
          <cell r="L31">
            <v>1.9</v>
          </cell>
          <cell r="M31" t="str">
            <v>401В</v>
          </cell>
          <cell r="N31">
            <v>1.5</v>
          </cell>
        </row>
        <row r="38">
          <cell r="B38">
            <v>5</v>
          </cell>
          <cell r="C38" t="str">
            <v>Едутов Игорь,2004,1,Санкт-Петербург "Невская Волна"</v>
          </cell>
          <cell r="M38" t="str">
            <v>Данюковы Р.В.,С.О.</v>
          </cell>
        </row>
        <row r="39">
          <cell r="C39" t="str">
            <v>403В</v>
          </cell>
          <cell r="D39">
            <v>2.4</v>
          </cell>
          <cell r="E39" t="str">
            <v>105С</v>
          </cell>
          <cell r="F39">
            <v>2.4</v>
          </cell>
          <cell r="G39" t="str">
            <v>5132Д</v>
          </cell>
          <cell r="H39">
            <v>2.2000000000000002</v>
          </cell>
          <cell r="I39" t="str">
            <v>203В</v>
          </cell>
          <cell r="J39">
            <v>2.2999999999999998</v>
          </cell>
          <cell r="K39" t="str">
            <v>303С</v>
          </cell>
          <cell r="L39">
            <v>2.1</v>
          </cell>
          <cell r="M39" t="str">
            <v>5231Д</v>
          </cell>
          <cell r="N39">
            <v>2.1</v>
          </cell>
        </row>
        <row r="46">
          <cell r="B46">
            <v>6</v>
          </cell>
          <cell r="C46" t="str">
            <v>Петухов Михаил,2003,КМС,Москва "Юность Москвы", ВС</v>
          </cell>
          <cell r="M46" t="str">
            <v>Немчинова Л.В.</v>
          </cell>
        </row>
        <row r="47">
          <cell r="C47" t="str">
            <v>403В</v>
          </cell>
          <cell r="D47">
            <v>2.4</v>
          </cell>
          <cell r="E47" t="str">
            <v>404С</v>
          </cell>
          <cell r="F47">
            <v>2.8</v>
          </cell>
          <cell r="G47" t="str">
            <v>105В</v>
          </cell>
          <cell r="H47">
            <v>2.6</v>
          </cell>
          <cell r="I47" t="str">
            <v>203В</v>
          </cell>
          <cell r="J47">
            <v>2.2999999999999998</v>
          </cell>
          <cell r="K47" t="str">
            <v>303В</v>
          </cell>
          <cell r="L47">
            <v>2.4</v>
          </cell>
          <cell r="M47" t="str">
            <v>5134Д</v>
          </cell>
          <cell r="N47">
            <v>2.6</v>
          </cell>
        </row>
        <row r="54">
          <cell r="B54">
            <v>7</v>
          </cell>
          <cell r="C54" t="str">
            <v>Усов Илья,2003,КМС,Ставрополь ДЮСШОР№2</v>
          </cell>
          <cell r="M54" t="str">
            <v>Исаев Ю.С.</v>
          </cell>
        </row>
        <row r="55">
          <cell r="C55" t="str">
            <v>403С</v>
          </cell>
          <cell r="D55">
            <v>2.2000000000000002</v>
          </cell>
          <cell r="E55" t="str">
            <v>104С</v>
          </cell>
          <cell r="F55">
            <v>2.2000000000000002</v>
          </cell>
          <cell r="G55" t="str">
            <v>203С</v>
          </cell>
          <cell r="H55">
            <v>2</v>
          </cell>
          <cell r="I55" t="str">
            <v>303С</v>
          </cell>
          <cell r="J55">
            <v>2.1</v>
          </cell>
          <cell r="K55" t="str">
            <v>5122Д</v>
          </cell>
          <cell r="L55">
            <v>1.9</v>
          </cell>
          <cell r="M55" t="str">
            <v>5221Д</v>
          </cell>
          <cell r="N55">
            <v>1.7</v>
          </cell>
        </row>
        <row r="62">
          <cell r="B62">
            <v>8</v>
          </cell>
          <cell r="C62" t="str">
            <v>Новиков Александр,2004,1,МО,Руза,СДЮСШОР</v>
          </cell>
          <cell r="M62" t="str">
            <v>Косырев А.В,Толмачева И.В.</v>
          </cell>
        </row>
        <row r="63">
          <cell r="C63" t="str">
            <v>103В</v>
          </cell>
          <cell r="D63">
            <v>1.7</v>
          </cell>
          <cell r="E63" t="str">
            <v>403С</v>
          </cell>
          <cell r="F63">
            <v>2.2000000000000002</v>
          </cell>
          <cell r="G63" t="str">
            <v>105С</v>
          </cell>
          <cell r="H63">
            <v>2.4</v>
          </cell>
          <cell r="I63" t="str">
            <v>203В</v>
          </cell>
          <cell r="J63">
            <v>2.2999999999999998</v>
          </cell>
          <cell r="K63" t="str">
            <v>303С</v>
          </cell>
          <cell r="L63">
            <v>2.1</v>
          </cell>
          <cell r="M63" t="str">
            <v>5132Д</v>
          </cell>
          <cell r="N63">
            <v>2.2000000000000002</v>
          </cell>
        </row>
        <row r="70">
          <cell r="B70">
            <v>9</v>
          </cell>
          <cell r="C70" t="str">
            <v>Адамук Андрей,2004,1,Санкт-Перербург "Невская Волна"</v>
          </cell>
          <cell r="M70" t="str">
            <v>Печковская Г.И.</v>
          </cell>
        </row>
        <row r="71">
          <cell r="C71" t="str">
            <v>103В</v>
          </cell>
          <cell r="D71">
            <v>1.7</v>
          </cell>
          <cell r="E71" t="str">
            <v>105С</v>
          </cell>
          <cell r="F71">
            <v>2.4</v>
          </cell>
          <cell r="G71" t="str">
            <v>203С</v>
          </cell>
          <cell r="H71">
            <v>2</v>
          </cell>
          <cell r="I71" t="str">
            <v>403С</v>
          </cell>
          <cell r="J71">
            <v>2.2000000000000002</v>
          </cell>
          <cell r="K71" t="str">
            <v>303С</v>
          </cell>
          <cell r="L71">
            <v>2.1</v>
          </cell>
          <cell r="M71" t="str">
            <v>5132Д</v>
          </cell>
          <cell r="N71">
            <v>2.2000000000000002</v>
          </cell>
        </row>
        <row r="78">
          <cell r="B78">
            <v>10</v>
          </cell>
          <cell r="C78" t="str">
            <v>Бугров Андрей,2004,1,Москва "Юность Москвы"</v>
          </cell>
          <cell r="M78" t="str">
            <v>Мосолова Г.И.,Сорокин А.Л.</v>
          </cell>
        </row>
        <row r="79">
          <cell r="C79" t="str">
            <v>104С</v>
          </cell>
          <cell r="D79">
            <v>2.2000000000000002</v>
          </cell>
          <cell r="E79" t="str">
            <v>203С</v>
          </cell>
          <cell r="F79">
            <v>2</v>
          </cell>
          <cell r="G79" t="str">
            <v>303С</v>
          </cell>
          <cell r="H79">
            <v>2.1</v>
          </cell>
          <cell r="I79" t="str">
            <v>403С</v>
          </cell>
          <cell r="J79">
            <v>2.2000000000000002</v>
          </cell>
          <cell r="K79" t="str">
            <v>5122Д</v>
          </cell>
          <cell r="L79">
            <v>1.9</v>
          </cell>
          <cell r="M79" t="str">
            <v>5221Д</v>
          </cell>
          <cell r="N79">
            <v>1.7</v>
          </cell>
        </row>
        <row r="86">
          <cell r="B86">
            <v>11</v>
          </cell>
          <cell r="C86" t="str">
            <v>Степаненко Александр,2003,КМС,Ставрополь ДЮСШОР№2</v>
          </cell>
          <cell r="M86" t="str">
            <v>Исаев Ю.С.</v>
          </cell>
        </row>
        <row r="87">
          <cell r="C87" t="str">
            <v>403В</v>
          </cell>
          <cell r="D87">
            <v>2.4</v>
          </cell>
          <cell r="E87" t="str">
            <v>105С</v>
          </cell>
          <cell r="F87">
            <v>2.4</v>
          </cell>
          <cell r="G87" t="str">
            <v>203В</v>
          </cell>
          <cell r="H87">
            <v>2.2999999999999998</v>
          </cell>
          <cell r="I87" t="str">
            <v>303В</v>
          </cell>
          <cell r="J87">
            <v>2.4</v>
          </cell>
          <cell r="K87" t="str">
            <v>5231Д</v>
          </cell>
          <cell r="L87">
            <v>2.1</v>
          </cell>
          <cell r="M87" t="str">
            <v>5132Д</v>
          </cell>
          <cell r="N87">
            <v>2.2000000000000002</v>
          </cell>
        </row>
        <row r="94">
          <cell r="B94">
            <v>12</v>
          </cell>
          <cell r="C94" t="str">
            <v xml:space="preserve">Рыженков Кирилл,2004,1,Электросталь СДЮСШОР </v>
          </cell>
          <cell r="M94" t="str">
            <v>Соколова Н.Ю.,Дроздова Ю.И.</v>
          </cell>
        </row>
        <row r="95">
          <cell r="C95" t="str">
            <v>103В</v>
          </cell>
          <cell r="D95">
            <v>1.7</v>
          </cell>
          <cell r="E95" t="str">
            <v>105С</v>
          </cell>
          <cell r="F95">
            <v>2.4</v>
          </cell>
          <cell r="G95" t="str">
            <v>403С</v>
          </cell>
          <cell r="H95">
            <v>2.2000000000000002</v>
          </cell>
          <cell r="I95" t="str">
            <v>203С</v>
          </cell>
          <cell r="J95">
            <v>2</v>
          </cell>
          <cell r="K95" t="str">
            <v>303С</v>
          </cell>
          <cell r="L95">
            <v>2.1</v>
          </cell>
          <cell r="M95" t="str">
            <v>5132Д</v>
          </cell>
          <cell r="N95">
            <v>2.2000000000000002</v>
          </cell>
        </row>
        <row r="102">
          <cell r="B102">
            <v>13</v>
          </cell>
          <cell r="C102" t="str">
            <v>Чернов Максим,2003,КМС,Ставрополь ДЮСШОР№2</v>
          </cell>
          <cell r="M102" t="str">
            <v>Исаев Ю.С.</v>
          </cell>
        </row>
        <row r="103">
          <cell r="C103" t="str">
            <v>403С</v>
          </cell>
          <cell r="D103">
            <v>2.2000000000000002</v>
          </cell>
          <cell r="E103" t="str">
            <v>105С</v>
          </cell>
          <cell r="F103">
            <v>2.4</v>
          </cell>
          <cell r="G103" t="str">
            <v>203С</v>
          </cell>
          <cell r="H103">
            <v>2</v>
          </cell>
          <cell r="I103" t="str">
            <v>303С</v>
          </cell>
          <cell r="J103">
            <v>2.1</v>
          </cell>
          <cell r="K103" t="str">
            <v>5132Д</v>
          </cell>
          <cell r="L103">
            <v>2.2000000000000002</v>
          </cell>
          <cell r="M103" t="str">
            <v>5231Д</v>
          </cell>
          <cell r="N103">
            <v>2.1</v>
          </cell>
        </row>
        <row r="110">
          <cell r="B110">
            <v>14</v>
          </cell>
          <cell r="C110" t="str">
            <v>Зыбин Егор,2004,1,Москва МГФСО</v>
          </cell>
          <cell r="M110" t="str">
            <v>Волконский Р.Г.</v>
          </cell>
        </row>
        <row r="111">
          <cell r="C111" t="str">
            <v>5231Д</v>
          </cell>
          <cell r="D111">
            <v>2.1</v>
          </cell>
          <cell r="E111" t="str">
            <v>403В</v>
          </cell>
          <cell r="F111">
            <v>2.4</v>
          </cell>
          <cell r="G111" t="str">
            <v>303С</v>
          </cell>
          <cell r="H111">
            <v>2.1</v>
          </cell>
          <cell r="I111" t="str">
            <v>105С</v>
          </cell>
          <cell r="J111">
            <v>2.4</v>
          </cell>
          <cell r="K111" t="str">
            <v>203В</v>
          </cell>
          <cell r="L111">
            <v>2.2999999999999998</v>
          </cell>
          <cell r="M111" t="str">
            <v>5132Д</v>
          </cell>
          <cell r="N111">
            <v>2.2000000000000002</v>
          </cell>
        </row>
        <row r="118">
          <cell r="B118">
            <v>15</v>
          </cell>
          <cell r="C118" t="str">
            <v xml:space="preserve">Медведев Данила,2004,2,Москва МГФСО </v>
          </cell>
          <cell r="M118" t="str">
            <v>Кардава Н.Н.</v>
          </cell>
        </row>
        <row r="119">
          <cell r="C119" t="str">
            <v>5132Д</v>
          </cell>
          <cell r="D119">
            <v>2.2000000000000002</v>
          </cell>
          <cell r="E119" t="str">
            <v>203С</v>
          </cell>
          <cell r="F119">
            <v>2</v>
          </cell>
          <cell r="G119" t="str">
            <v>303С</v>
          </cell>
          <cell r="H119">
            <v>2.1</v>
          </cell>
          <cell r="I119" t="str">
            <v>5225Д</v>
          </cell>
          <cell r="J119">
            <v>2.7</v>
          </cell>
          <cell r="K119" t="str">
            <v>403С</v>
          </cell>
          <cell r="L119">
            <v>2.2000000000000002</v>
          </cell>
          <cell r="M119" t="str">
            <v>105С</v>
          </cell>
          <cell r="N119">
            <v>2.4</v>
          </cell>
        </row>
        <row r="126">
          <cell r="B126">
            <v>16</v>
          </cell>
          <cell r="C126" t="str">
            <v>Каварский Алексей,2003,3,Москва МГФСО</v>
          </cell>
          <cell r="M126" t="str">
            <v>Кардава Н.Н.</v>
          </cell>
        </row>
        <row r="127">
          <cell r="C127" t="str">
            <v>5132Д</v>
          </cell>
          <cell r="D127">
            <v>2.2000000000000002</v>
          </cell>
          <cell r="E127" t="str">
            <v>403С</v>
          </cell>
          <cell r="F127">
            <v>2.2000000000000002</v>
          </cell>
          <cell r="G127" t="str">
            <v>105С</v>
          </cell>
          <cell r="H127">
            <v>2.4</v>
          </cell>
          <cell r="I127" t="str">
            <v>203В</v>
          </cell>
          <cell r="J127">
            <v>2.2999999999999998</v>
          </cell>
          <cell r="K127" t="str">
            <v>303С</v>
          </cell>
          <cell r="L127">
            <v>2.1</v>
          </cell>
          <cell r="M127" t="str">
            <v>104В</v>
          </cell>
          <cell r="N127">
            <v>2.2999999999999998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P137"/>
  <sheetViews>
    <sheetView zoomScale="90" zoomScaleNormal="90" workbookViewId="0">
      <selection activeCell="I39" sqref="I39"/>
    </sheetView>
  </sheetViews>
  <sheetFormatPr defaultColWidth="8" defaultRowHeight="14.25" outlineLevelRow="1"/>
  <cols>
    <col min="1" max="1" width="6.28515625" style="70" customWidth="1"/>
    <col min="2" max="2" width="3.140625" style="70" customWidth="1"/>
    <col min="3" max="3" width="1.7109375" style="4" customWidth="1"/>
    <col min="4" max="4" width="7" style="150" customWidth="1"/>
    <col min="5" max="5" width="5.5703125" style="155" customWidth="1"/>
    <col min="6" max="8" width="5.5703125" style="4" customWidth="1"/>
    <col min="9" max="10" width="5.7109375" style="75" customWidth="1"/>
    <col min="11" max="11" width="8.28515625" style="4" customWidth="1"/>
    <col min="12" max="12" width="10.7109375" style="4" customWidth="1"/>
    <col min="13" max="13" width="11.42578125" style="102" customWidth="1"/>
    <col min="14" max="14" width="11.140625" style="4" customWidth="1"/>
    <col min="15" max="15" width="9" style="72" customWidth="1"/>
    <col min="16" max="16" width="11.7109375" style="4" customWidth="1"/>
    <col min="17" max="256" width="8" style="4"/>
    <col min="257" max="257" width="6.28515625" style="4" customWidth="1"/>
    <col min="258" max="258" width="3.140625" style="4" customWidth="1"/>
    <col min="259" max="259" width="1.7109375" style="4" customWidth="1"/>
    <col min="260" max="260" width="7" style="4" customWidth="1"/>
    <col min="261" max="264" width="5.5703125" style="4" customWidth="1"/>
    <col min="265" max="266" width="5.7109375" style="4" customWidth="1"/>
    <col min="267" max="267" width="8.28515625" style="4" customWidth="1"/>
    <col min="268" max="268" width="10.7109375" style="4" customWidth="1"/>
    <col min="269" max="269" width="11.42578125" style="4" customWidth="1"/>
    <col min="270" max="270" width="11.140625" style="4" customWidth="1"/>
    <col min="271" max="271" width="9" style="4" customWidth="1"/>
    <col min="272" max="272" width="11.7109375" style="4" customWidth="1"/>
    <col min="273" max="512" width="8" style="4"/>
    <col min="513" max="513" width="6.28515625" style="4" customWidth="1"/>
    <col min="514" max="514" width="3.140625" style="4" customWidth="1"/>
    <col min="515" max="515" width="1.7109375" style="4" customWidth="1"/>
    <col min="516" max="516" width="7" style="4" customWidth="1"/>
    <col min="517" max="520" width="5.5703125" style="4" customWidth="1"/>
    <col min="521" max="522" width="5.7109375" style="4" customWidth="1"/>
    <col min="523" max="523" width="8.28515625" style="4" customWidth="1"/>
    <col min="524" max="524" width="10.7109375" style="4" customWidth="1"/>
    <col min="525" max="525" width="11.42578125" style="4" customWidth="1"/>
    <col min="526" max="526" width="11.140625" style="4" customWidth="1"/>
    <col min="527" max="527" width="9" style="4" customWidth="1"/>
    <col min="528" max="528" width="11.7109375" style="4" customWidth="1"/>
    <col min="529" max="768" width="8" style="4"/>
    <col min="769" max="769" width="6.28515625" style="4" customWidth="1"/>
    <col min="770" max="770" width="3.140625" style="4" customWidth="1"/>
    <col min="771" max="771" width="1.7109375" style="4" customWidth="1"/>
    <col min="772" max="772" width="7" style="4" customWidth="1"/>
    <col min="773" max="776" width="5.5703125" style="4" customWidth="1"/>
    <col min="777" max="778" width="5.7109375" style="4" customWidth="1"/>
    <col min="779" max="779" width="8.28515625" style="4" customWidth="1"/>
    <col min="780" max="780" width="10.7109375" style="4" customWidth="1"/>
    <col min="781" max="781" width="11.42578125" style="4" customWidth="1"/>
    <col min="782" max="782" width="11.140625" style="4" customWidth="1"/>
    <col min="783" max="783" width="9" style="4" customWidth="1"/>
    <col min="784" max="784" width="11.7109375" style="4" customWidth="1"/>
    <col min="785" max="1024" width="8" style="4"/>
    <col min="1025" max="1025" width="6.28515625" style="4" customWidth="1"/>
    <col min="1026" max="1026" width="3.140625" style="4" customWidth="1"/>
    <col min="1027" max="1027" width="1.7109375" style="4" customWidth="1"/>
    <col min="1028" max="1028" width="7" style="4" customWidth="1"/>
    <col min="1029" max="1032" width="5.5703125" style="4" customWidth="1"/>
    <col min="1033" max="1034" width="5.7109375" style="4" customWidth="1"/>
    <col min="1035" max="1035" width="8.28515625" style="4" customWidth="1"/>
    <col min="1036" max="1036" width="10.7109375" style="4" customWidth="1"/>
    <col min="1037" max="1037" width="11.42578125" style="4" customWidth="1"/>
    <col min="1038" max="1038" width="11.140625" style="4" customWidth="1"/>
    <col min="1039" max="1039" width="9" style="4" customWidth="1"/>
    <col min="1040" max="1040" width="11.7109375" style="4" customWidth="1"/>
    <col min="1041" max="1280" width="8" style="4"/>
    <col min="1281" max="1281" width="6.28515625" style="4" customWidth="1"/>
    <col min="1282" max="1282" width="3.140625" style="4" customWidth="1"/>
    <col min="1283" max="1283" width="1.7109375" style="4" customWidth="1"/>
    <col min="1284" max="1284" width="7" style="4" customWidth="1"/>
    <col min="1285" max="1288" width="5.5703125" style="4" customWidth="1"/>
    <col min="1289" max="1290" width="5.7109375" style="4" customWidth="1"/>
    <col min="1291" max="1291" width="8.28515625" style="4" customWidth="1"/>
    <col min="1292" max="1292" width="10.7109375" style="4" customWidth="1"/>
    <col min="1293" max="1293" width="11.42578125" style="4" customWidth="1"/>
    <col min="1294" max="1294" width="11.140625" style="4" customWidth="1"/>
    <col min="1295" max="1295" width="9" style="4" customWidth="1"/>
    <col min="1296" max="1296" width="11.7109375" style="4" customWidth="1"/>
    <col min="1297" max="1536" width="8" style="4"/>
    <col min="1537" max="1537" width="6.28515625" style="4" customWidth="1"/>
    <col min="1538" max="1538" width="3.140625" style="4" customWidth="1"/>
    <col min="1539" max="1539" width="1.7109375" style="4" customWidth="1"/>
    <col min="1540" max="1540" width="7" style="4" customWidth="1"/>
    <col min="1541" max="1544" width="5.5703125" style="4" customWidth="1"/>
    <col min="1545" max="1546" width="5.7109375" style="4" customWidth="1"/>
    <col min="1547" max="1547" width="8.28515625" style="4" customWidth="1"/>
    <col min="1548" max="1548" width="10.7109375" style="4" customWidth="1"/>
    <col min="1549" max="1549" width="11.42578125" style="4" customWidth="1"/>
    <col min="1550" max="1550" width="11.140625" style="4" customWidth="1"/>
    <col min="1551" max="1551" width="9" style="4" customWidth="1"/>
    <col min="1552" max="1552" width="11.7109375" style="4" customWidth="1"/>
    <col min="1553" max="1792" width="8" style="4"/>
    <col min="1793" max="1793" width="6.28515625" style="4" customWidth="1"/>
    <col min="1794" max="1794" width="3.140625" style="4" customWidth="1"/>
    <col min="1795" max="1795" width="1.7109375" style="4" customWidth="1"/>
    <col min="1796" max="1796" width="7" style="4" customWidth="1"/>
    <col min="1797" max="1800" width="5.5703125" style="4" customWidth="1"/>
    <col min="1801" max="1802" width="5.7109375" style="4" customWidth="1"/>
    <col min="1803" max="1803" width="8.28515625" style="4" customWidth="1"/>
    <col min="1804" max="1804" width="10.7109375" style="4" customWidth="1"/>
    <col min="1805" max="1805" width="11.42578125" style="4" customWidth="1"/>
    <col min="1806" max="1806" width="11.140625" style="4" customWidth="1"/>
    <col min="1807" max="1807" width="9" style="4" customWidth="1"/>
    <col min="1808" max="1808" width="11.7109375" style="4" customWidth="1"/>
    <col min="1809" max="2048" width="8" style="4"/>
    <col min="2049" max="2049" width="6.28515625" style="4" customWidth="1"/>
    <col min="2050" max="2050" width="3.140625" style="4" customWidth="1"/>
    <col min="2051" max="2051" width="1.7109375" style="4" customWidth="1"/>
    <col min="2052" max="2052" width="7" style="4" customWidth="1"/>
    <col min="2053" max="2056" width="5.5703125" style="4" customWidth="1"/>
    <col min="2057" max="2058" width="5.7109375" style="4" customWidth="1"/>
    <col min="2059" max="2059" width="8.28515625" style="4" customWidth="1"/>
    <col min="2060" max="2060" width="10.7109375" style="4" customWidth="1"/>
    <col min="2061" max="2061" width="11.42578125" style="4" customWidth="1"/>
    <col min="2062" max="2062" width="11.140625" style="4" customWidth="1"/>
    <col min="2063" max="2063" width="9" style="4" customWidth="1"/>
    <col min="2064" max="2064" width="11.7109375" style="4" customWidth="1"/>
    <col min="2065" max="2304" width="8" style="4"/>
    <col min="2305" max="2305" width="6.28515625" style="4" customWidth="1"/>
    <col min="2306" max="2306" width="3.140625" style="4" customWidth="1"/>
    <col min="2307" max="2307" width="1.7109375" style="4" customWidth="1"/>
    <col min="2308" max="2308" width="7" style="4" customWidth="1"/>
    <col min="2309" max="2312" width="5.5703125" style="4" customWidth="1"/>
    <col min="2313" max="2314" width="5.7109375" style="4" customWidth="1"/>
    <col min="2315" max="2315" width="8.28515625" style="4" customWidth="1"/>
    <col min="2316" max="2316" width="10.7109375" style="4" customWidth="1"/>
    <col min="2317" max="2317" width="11.42578125" style="4" customWidth="1"/>
    <col min="2318" max="2318" width="11.140625" style="4" customWidth="1"/>
    <col min="2319" max="2319" width="9" style="4" customWidth="1"/>
    <col min="2320" max="2320" width="11.7109375" style="4" customWidth="1"/>
    <col min="2321" max="2560" width="8" style="4"/>
    <col min="2561" max="2561" width="6.28515625" style="4" customWidth="1"/>
    <col min="2562" max="2562" width="3.140625" style="4" customWidth="1"/>
    <col min="2563" max="2563" width="1.7109375" style="4" customWidth="1"/>
    <col min="2564" max="2564" width="7" style="4" customWidth="1"/>
    <col min="2565" max="2568" width="5.5703125" style="4" customWidth="1"/>
    <col min="2569" max="2570" width="5.7109375" style="4" customWidth="1"/>
    <col min="2571" max="2571" width="8.28515625" style="4" customWidth="1"/>
    <col min="2572" max="2572" width="10.7109375" style="4" customWidth="1"/>
    <col min="2573" max="2573" width="11.42578125" style="4" customWidth="1"/>
    <col min="2574" max="2574" width="11.140625" style="4" customWidth="1"/>
    <col min="2575" max="2575" width="9" style="4" customWidth="1"/>
    <col min="2576" max="2576" width="11.7109375" style="4" customWidth="1"/>
    <col min="2577" max="2816" width="8" style="4"/>
    <col min="2817" max="2817" width="6.28515625" style="4" customWidth="1"/>
    <col min="2818" max="2818" width="3.140625" style="4" customWidth="1"/>
    <col min="2819" max="2819" width="1.7109375" style="4" customWidth="1"/>
    <col min="2820" max="2820" width="7" style="4" customWidth="1"/>
    <col min="2821" max="2824" width="5.5703125" style="4" customWidth="1"/>
    <col min="2825" max="2826" width="5.7109375" style="4" customWidth="1"/>
    <col min="2827" max="2827" width="8.28515625" style="4" customWidth="1"/>
    <col min="2828" max="2828" width="10.7109375" style="4" customWidth="1"/>
    <col min="2829" max="2829" width="11.42578125" style="4" customWidth="1"/>
    <col min="2830" max="2830" width="11.140625" style="4" customWidth="1"/>
    <col min="2831" max="2831" width="9" style="4" customWidth="1"/>
    <col min="2832" max="2832" width="11.7109375" style="4" customWidth="1"/>
    <col min="2833" max="3072" width="8" style="4"/>
    <col min="3073" max="3073" width="6.28515625" style="4" customWidth="1"/>
    <col min="3074" max="3074" width="3.140625" style="4" customWidth="1"/>
    <col min="3075" max="3075" width="1.7109375" style="4" customWidth="1"/>
    <col min="3076" max="3076" width="7" style="4" customWidth="1"/>
    <col min="3077" max="3080" width="5.5703125" style="4" customWidth="1"/>
    <col min="3081" max="3082" width="5.7109375" style="4" customWidth="1"/>
    <col min="3083" max="3083" width="8.28515625" style="4" customWidth="1"/>
    <col min="3084" max="3084" width="10.7109375" style="4" customWidth="1"/>
    <col min="3085" max="3085" width="11.42578125" style="4" customWidth="1"/>
    <col min="3086" max="3086" width="11.140625" style="4" customWidth="1"/>
    <col min="3087" max="3087" width="9" style="4" customWidth="1"/>
    <col min="3088" max="3088" width="11.7109375" style="4" customWidth="1"/>
    <col min="3089" max="3328" width="8" style="4"/>
    <col min="3329" max="3329" width="6.28515625" style="4" customWidth="1"/>
    <col min="3330" max="3330" width="3.140625" style="4" customWidth="1"/>
    <col min="3331" max="3331" width="1.7109375" style="4" customWidth="1"/>
    <col min="3332" max="3332" width="7" style="4" customWidth="1"/>
    <col min="3333" max="3336" width="5.5703125" style="4" customWidth="1"/>
    <col min="3337" max="3338" width="5.7109375" style="4" customWidth="1"/>
    <col min="3339" max="3339" width="8.28515625" style="4" customWidth="1"/>
    <col min="3340" max="3340" width="10.7109375" style="4" customWidth="1"/>
    <col min="3341" max="3341" width="11.42578125" style="4" customWidth="1"/>
    <col min="3342" max="3342" width="11.140625" style="4" customWidth="1"/>
    <col min="3343" max="3343" width="9" style="4" customWidth="1"/>
    <col min="3344" max="3344" width="11.7109375" style="4" customWidth="1"/>
    <col min="3345" max="3584" width="8" style="4"/>
    <col min="3585" max="3585" width="6.28515625" style="4" customWidth="1"/>
    <col min="3586" max="3586" width="3.140625" style="4" customWidth="1"/>
    <col min="3587" max="3587" width="1.7109375" style="4" customWidth="1"/>
    <col min="3588" max="3588" width="7" style="4" customWidth="1"/>
    <col min="3589" max="3592" width="5.5703125" style="4" customWidth="1"/>
    <col min="3593" max="3594" width="5.7109375" style="4" customWidth="1"/>
    <col min="3595" max="3595" width="8.28515625" style="4" customWidth="1"/>
    <col min="3596" max="3596" width="10.7109375" style="4" customWidth="1"/>
    <col min="3597" max="3597" width="11.42578125" style="4" customWidth="1"/>
    <col min="3598" max="3598" width="11.140625" style="4" customWidth="1"/>
    <col min="3599" max="3599" width="9" style="4" customWidth="1"/>
    <col min="3600" max="3600" width="11.7109375" style="4" customWidth="1"/>
    <col min="3601" max="3840" width="8" style="4"/>
    <col min="3841" max="3841" width="6.28515625" style="4" customWidth="1"/>
    <col min="3842" max="3842" width="3.140625" style="4" customWidth="1"/>
    <col min="3843" max="3843" width="1.7109375" style="4" customWidth="1"/>
    <col min="3844" max="3844" width="7" style="4" customWidth="1"/>
    <col min="3845" max="3848" width="5.5703125" style="4" customWidth="1"/>
    <col min="3849" max="3850" width="5.7109375" style="4" customWidth="1"/>
    <col min="3851" max="3851" width="8.28515625" style="4" customWidth="1"/>
    <col min="3852" max="3852" width="10.7109375" style="4" customWidth="1"/>
    <col min="3853" max="3853" width="11.42578125" style="4" customWidth="1"/>
    <col min="3854" max="3854" width="11.140625" style="4" customWidth="1"/>
    <col min="3855" max="3855" width="9" style="4" customWidth="1"/>
    <col min="3856" max="3856" width="11.7109375" style="4" customWidth="1"/>
    <col min="3857" max="4096" width="8" style="4"/>
    <col min="4097" max="4097" width="6.28515625" style="4" customWidth="1"/>
    <col min="4098" max="4098" width="3.140625" style="4" customWidth="1"/>
    <col min="4099" max="4099" width="1.7109375" style="4" customWidth="1"/>
    <col min="4100" max="4100" width="7" style="4" customWidth="1"/>
    <col min="4101" max="4104" width="5.5703125" style="4" customWidth="1"/>
    <col min="4105" max="4106" width="5.7109375" style="4" customWidth="1"/>
    <col min="4107" max="4107" width="8.28515625" style="4" customWidth="1"/>
    <col min="4108" max="4108" width="10.7109375" style="4" customWidth="1"/>
    <col min="4109" max="4109" width="11.42578125" style="4" customWidth="1"/>
    <col min="4110" max="4110" width="11.140625" style="4" customWidth="1"/>
    <col min="4111" max="4111" width="9" style="4" customWidth="1"/>
    <col min="4112" max="4112" width="11.7109375" style="4" customWidth="1"/>
    <col min="4113" max="4352" width="8" style="4"/>
    <col min="4353" max="4353" width="6.28515625" style="4" customWidth="1"/>
    <col min="4354" max="4354" width="3.140625" style="4" customWidth="1"/>
    <col min="4355" max="4355" width="1.7109375" style="4" customWidth="1"/>
    <col min="4356" max="4356" width="7" style="4" customWidth="1"/>
    <col min="4357" max="4360" width="5.5703125" style="4" customWidth="1"/>
    <col min="4361" max="4362" width="5.7109375" style="4" customWidth="1"/>
    <col min="4363" max="4363" width="8.28515625" style="4" customWidth="1"/>
    <col min="4364" max="4364" width="10.7109375" style="4" customWidth="1"/>
    <col min="4365" max="4365" width="11.42578125" style="4" customWidth="1"/>
    <col min="4366" max="4366" width="11.140625" style="4" customWidth="1"/>
    <col min="4367" max="4367" width="9" style="4" customWidth="1"/>
    <col min="4368" max="4368" width="11.7109375" style="4" customWidth="1"/>
    <col min="4369" max="4608" width="8" style="4"/>
    <col min="4609" max="4609" width="6.28515625" style="4" customWidth="1"/>
    <col min="4610" max="4610" width="3.140625" style="4" customWidth="1"/>
    <col min="4611" max="4611" width="1.7109375" style="4" customWidth="1"/>
    <col min="4612" max="4612" width="7" style="4" customWidth="1"/>
    <col min="4613" max="4616" width="5.5703125" style="4" customWidth="1"/>
    <col min="4617" max="4618" width="5.7109375" style="4" customWidth="1"/>
    <col min="4619" max="4619" width="8.28515625" style="4" customWidth="1"/>
    <col min="4620" max="4620" width="10.7109375" style="4" customWidth="1"/>
    <col min="4621" max="4621" width="11.42578125" style="4" customWidth="1"/>
    <col min="4622" max="4622" width="11.140625" style="4" customWidth="1"/>
    <col min="4623" max="4623" width="9" style="4" customWidth="1"/>
    <col min="4624" max="4624" width="11.7109375" style="4" customWidth="1"/>
    <col min="4625" max="4864" width="8" style="4"/>
    <col min="4865" max="4865" width="6.28515625" style="4" customWidth="1"/>
    <col min="4866" max="4866" width="3.140625" style="4" customWidth="1"/>
    <col min="4867" max="4867" width="1.7109375" style="4" customWidth="1"/>
    <col min="4868" max="4868" width="7" style="4" customWidth="1"/>
    <col min="4869" max="4872" width="5.5703125" style="4" customWidth="1"/>
    <col min="4873" max="4874" width="5.7109375" style="4" customWidth="1"/>
    <col min="4875" max="4875" width="8.28515625" style="4" customWidth="1"/>
    <col min="4876" max="4876" width="10.7109375" style="4" customWidth="1"/>
    <col min="4877" max="4877" width="11.42578125" style="4" customWidth="1"/>
    <col min="4878" max="4878" width="11.140625" style="4" customWidth="1"/>
    <col min="4879" max="4879" width="9" style="4" customWidth="1"/>
    <col min="4880" max="4880" width="11.7109375" style="4" customWidth="1"/>
    <col min="4881" max="5120" width="8" style="4"/>
    <col min="5121" max="5121" width="6.28515625" style="4" customWidth="1"/>
    <col min="5122" max="5122" width="3.140625" style="4" customWidth="1"/>
    <col min="5123" max="5123" width="1.7109375" style="4" customWidth="1"/>
    <col min="5124" max="5124" width="7" style="4" customWidth="1"/>
    <col min="5125" max="5128" width="5.5703125" style="4" customWidth="1"/>
    <col min="5129" max="5130" width="5.7109375" style="4" customWidth="1"/>
    <col min="5131" max="5131" width="8.28515625" style="4" customWidth="1"/>
    <col min="5132" max="5132" width="10.7109375" style="4" customWidth="1"/>
    <col min="5133" max="5133" width="11.42578125" style="4" customWidth="1"/>
    <col min="5134" max="5134" width="11.140625" style="4" customWidth="1"/>
    <col min="5135" max="5135" width="9" style="4" customWidth="1"/>
    <col min="5136" max="5136" width="11.7109375" style="4" customWidth="1"/>
    <col min="5137" max="5376" width="8" style="4"/>
    <col min="5377" max="5377" width="6.28515625" style="4" customWidth="1"/>
    <col min="5378" max="5378" width="3.140625" style="4" customWidth="1"/>
    <col min="5379" max="5379" width="1.7109375" style="4" customWidth="1"/>
    <col min="5380" max="5380" width="7" style="4" customWidth="1"/>
    <col min="5381" max="5384" width="5.5703125" style="4" customWidth="1"/>
    <col min="5385" max="5386" width="5.7109375" style="4" customWidth="1"/>
    <col min="5387" max="5387" width="8.28515625" style="4" customWidth="1"/>
    <col min="5388" max="5388" width="10.7109375" style="4" customWidth="1"/>
    <col min="5389" max="5389" width="11.42578125" style="4" customWidth="1"/>
    <col min="5390" max="5390" width="11.140625" style="4" customWidth="1"/>
    <col min="5391" max="5391" width="9" style="4" customWidth="1"/>
    <col min="5392" max="5392" width="11.7109375" style="4" customWidth="1"/>
    <col min="5393" max="5632" width="8" style="4"/>
    <col min="5633" max="5633" width="6.28515625" style="4" customWidth="1"/>
    <col min="5634" max="5634" width="3.140625" style="4" customWidth="1"/>
    <col min="5635" max="5635" width="1.7109375" style="4" customWidth="1"/>
    <col min="5636" max="5636" width="7" style="4" customWidth="1"/>
    <col min="5637" max="5640" width="5.5703125" style="4" customWidth="1"/>
    <col min="5641" max="5642" width="5.7109375" style="4" customWidth="1"/>
    <col min="5643" max="5643" width="8.28515625" style="4" customWidth="1"/>
    <col min="5644" max="5644" width="10.7109375" style="4" customWidth="1"/>
    <col min="5645" max="5645" width="11.42578125" style="4" customWidth="1"/>
    <col min="5646" max="5646" width="11.140625" style="4" customWidth="1"/>
    <col min="5647" max="5647" width="9" style="4" customWidth="1"/>
    <col min="5648" max="5648" width="11.7109375" style="4" customWidth="1"/>
    <col min="5649" max="5888" width="8" style="4"/>
    <col min="5889" max="5889" width="6.28515625" style="4" customWidth="1"/>
    <col min="5890" max="5890" width="3.140625" style="4" customWidth="1"/>
    <col min="5891" max="5891" width="1.7109375" style="4" customWidth="1"/>
    <col min="5892" max="5892" width="7" style="4" customWidth="1"/>
    <col min="5893" max="5896" width="5.5703125" style="4" customWidth="1"/>
    <col min="5897" max="5898" width="5.7109375" style="4" customWidth="1"/>
    <col min="5899" max="5899" width="8.28515625" style="4" customWidth="1"/>
    <col min="5900" max="5900" width="10.7109375" style="4" customWidth="1"/>
    <col min="5901" max="5901" width="11.42578125" style="4" customWidth="1"/>
    <col min="5902" max="5902" width="11.140625" style="4" customWidth="1"/>
    <col min="5903" max="5903" width="9" style="4" customWidth="1"/>
    <col min="5904" max="5904" width="11.7109375" style="4" customWidth="1"/>
    <col min="5905" max="6144" width="8" style="4"/>
    <col min="6145" max="6145" width="6.28515625" style="4" customWidth="1"/>
    <col min="6146" max="6146" width="3.140625" style="4" customWidth="1"/>
    <col min="6147" max="6147" width="1.7109375" style="4" customWidth="1"/>
    <col min="6148" max="6148" width="7" style="4" customWidth="1"/>
    <col min="6149" max="6152" width="5.5703125" style="4" customWidth="1"/>
    <col min="6153" max="6154" width="5.7109375" style="4" customWidth="1"/>
    <col min="6155" max="6155" width="8.28515625" style="4" customWidth="1"/>
    <col min="6156" max="6156" width="10.7109375" style="4" customWidth="1"/>
    <col min="6157" max="6157" width="11.42578125" style="4" customWidth="1"/>
    <col min="6158" max="6158" width="11.140625" style="4" customWidth="1"/>
    <col min="6159" max="6159" width="9" style="4" customWidth="1"/>
    <col min="6160" max="6160" width="11.7109375" style="4" customWidth="1"/>
    <col min="6161" max="6400" width="8" style="4"/>
    <col min="6401" max="6401" width="6.28515625" style="4" customWidth="1"/>
    <col min="6402" max="6402" width="3.140625" style="4" customWidth="1"/>
    <col min="6403" max="6403" width="1.7109375" style="4" customWidth="1"/>
    <col min="6404" max="6404" width="7" style="4" customWidth="1"/>
    <col min="6405" max="6408" width="5.5703125" style="4" customWidth="1"/>
    <col min="6409" max="6410" width="5.7109375" style="4" customWidth="1"/>
    <col min="6411" max="6411" width="8.28515625" style="4" customWidth="1"/>
    <col min="6412" max="6412" width="10.7109375" style="4" customWidth="1"/>
    <col min="6413" max="6413" width="11.42578125" style="4" customWidth="1"/>
    <col min="6414" max="6414" width="11.140625" style="4" customWidth="1"/>
    <col min="6415" max="6415" width="9" style="4" customWidth="1"/>
    <col min="6416" max="6416" width="11.7109375" style="4" customWidth="1"/>
    <col min="6417" max="6656" width="8" style="4"/>
    <col min="6657" max="6657" width="6.28515625" style="4" customWidth="1"/>
    <col min="6658" max="6658" width="3.140625" style="4" customWidth="1"/>
    <col min="6659" max="6659" width="1.7109375" style="4" customWidth="1"/>
    <col min="6660" max="6660" width="7" style="4" customWidth="1"/>
    <col min="6661" max="6664" width="5.5703125" style="4" customWidth="1"/>
    <col min="6665" max="6666" width="5.7109375" style="4" customWidth="1"/>
    <col min="6667" max="6667" width="8.28515625" style="4" customWidth="1"/>
    <col min="6668" max="6668" width="10.7109375" style="4" customWidth="1"/>
    <col min="6669" max="6669" width="11.42578125" style="4" customWidth="1"/>
    <col min="6670" max="6670" width="11.140625" style="4" customWidth="1"/>
    <col min="6671" max="6671" width="9" style="4" customWidth="1"/>
    <col min="6672" max="6672" width="11.7109375" style="4" customWidth="1"/>
    <col min="6673" max="6912" width="8" style="4"/>
    <col min="6913" max="6913" width="6.28515625" style="4" customWidth="1"/>
    <col min="6914" max="6914" width="3.140625" style="4" customWidth="1"/>
    <col min="6915" max="6915" width="1.7109375" style="4" customWidth="1"/>
    <col min="6916" max="6916" width="7" style="4" customWidth="1"/>
    <col min="6917" max="6920" width="5.5703125" style="4" customWidth="1"/>
    <col min="6921" max="6922" width="5.7109375" style="4" customWidth="1"/>
    <col min="6923" max="6923" width="8.28515625" style="4" customWidth="1"/>
    <col min="6924" max="6924" width="10.7109375" style="4" customWidth="1"/>
    <col min="6925" max="6925" width="11.42578125" style="4" customWidth="1"/>
    <col min="6926" max="6926" width="11.140625" style="4" customWidth="1"/>
    <col min="6927" max="6927" width="9" style="4" customWidth="1"/>
    <col min="6928" max="6928" width="11.7109375" style="4" customWidth="1"/>
    <col min="6929" max="7168" width="8" style="4"/>
    <col min="7169" max="7169" width="6.28515625" style="4" customWidth="1"/>
    <col min="7170" max="7170" width="3.140625" style="4" customWidth="1"/>
    <col min="7171" max="7171" width="1.7109375" style="4" customWidth="1"/>
    <col min="7172" max="7172" width="7" style="4" customWidth="1"/>
    <col min="7173" max="7176" width="5.5703125" style="4" customWidth="1"/>
    <col min="7177" max="7178" width="5.7109375" style="4" customWidth="1"/>
    <col min="7179" max="7179" width="8.28515625" style="4" customWidth="1"/>
    <col min="7180" max="7180" width="10.7109375" style="4" customWidth="1"/>
    <col min="7181" max="7181" width="11.42578125" style="4" customWidth="1"/>
    <col min="7182" max="7182" width="11.140625" style="4" customWidth="1"/>
    <col min="7183" max="7183" width="9" style="4" customWidth="1"/>
    <col min="7184" max="7184" width="11.7109375" style="4" customWidth="1"/>
    <col min="7185" max="7424" width="8" style="4"/>
    <col min="7425" max="7425" width="6.28515625" style="4" customWidth="1"/>
    <col min="7426" max="7426" width="3.140625" style="4" customWidth="1"/>
    <col min="7427" max="7427" width="1.7109375" style="4" customWidth="1"/>
    <col min="7428" max="7428" width="7" style="4" customWidth="1"/>
    <col min="7429" max="7432" width="5.5703125" style="4" customWidth="1"/>
    <col min="7433" max="7434" width="5.7109375" style="4" customWidth="1"/>
    <col min="7435" max="7435" width="8.28515625" style="4" customWidth="1"/>
    <col min="7436" max="7436" width="10.7109375" style="4" customWidth="1"/>
    <col min="7437" max="7437" width="11.42578125" style="4" customWidth="1"/>
    <col min="7438" max="7438" width="11.140625" style="4" customWidth="1"/>
    <col min="7439" max="7439" width="9" style="4" customWidth="1"/>
    <col min="7440" max="7440" width="11.7109375" style="4" customWidth="1"/>
    <col min="7441" max="7680" width="8" style="4"/>
    <col min="7681" max="7681" width="6.28515625" style="4" customWidth="1"/>
    <col min="7682" max="7682" width="3.140625" style="4" customWidth="1"/>
    <col min="7683" max="7683" width="1.7109375" style="4" customWidth="1"/>
    <col min="7684" max="7684" width="7" style="4" customWidth="1"/>
    <col min="7685" max="7688" width="5.5703125" style="4" customWidth="1"/>
    <col min="7689" max="7690" width="5.7109375" style="4" customWidth="1"/>
    <col min="7691" max="7691" width="8.28515625" style="4" customWidth="1"/>
    <col min="7692" max="7692" width="10.7109375" style="4" customWidth="1"/>
    <col min="7693" max="7693" width="11.42578125" style="4" customWidth="1"/>
    <col min="7694" max="7694" width="11.140625" style="4" customWidth="1"/>
    <col min="7695" max="7695" width="9" style="4" customWidth="1"/>
    <col min="7696" max="7696" width="11.7109375" style="4" customWidth="1"/>
    <col min="7697" max="7936" width="8" style="4"/>
    <col min="7937" max="7937" width="6.28515625" style="4" customWidth="1"/>
    <col min="7938" max="7938" width="3.140625" style="4" customWidth="1"/>
    <col min="7939" max="7939" width="1.7109375" style="4" customWidth="1"/>
    <col min="7940" max="7940" width="7" style="4" customWidth="1"/>
    <col min="7941" max="7944" width="5.5703125" style="4" customWidth="1"/>
    <col min="7945" max="7946" width="5.7109375" style="4" customWidth="1"/>
    <col min="7947" max="7947" width="8.28515625" style="4" customWidth="1"/>
    <col min="7948" max="7948" width="10.7109375" style="4" customWidth="1"/>
    <col min="7949" max="7949" width="11.42578125" style="4" customWidth="1"/>
    <col min="7950" max="7950" width="11.140625" style="4" customWidth="1"/>
    <col min="7951" max="7951" width="9" style="4" customWidth="1"/>
    <col min="7952" max="7952" width="11.7109375" style="4" customWidth="1"/>
    <col min="7953" max="8192" width="8" style="4"/>
    <col min="8193" max="8193" width="6.28515625" style="4" customWidth="1"/>
    <col min="8194" max="8194" width="3.140625" style="4" customWidth="1"/>
    <col min="8195" max="8195" width="1.7109375" style="4" customWidth="1"/>
    <col min="8196" max="8196" width="7" style="4" customWidth="1"/>
    <col min="8197" max="8200" width="5.5703125" style="4" customWidth="1"/>
    <col min="8201" max="8202" width="5.7109375" style="4" customWidth="1"/>
    <col min="8203" max="8203" width="8.28515625" style="4" customWidth="1"/>
    <col min="8204" max="8204" width="10.7109375" style="4" customWidth="1"/>
    <col min="8205" max="8205" width="11.42578125" style="4" customWidth="1"/>
    <col min="8206" max="8206" width="11.140625" style="4" customWidth="1"/>
    <col min="8207" max="8207" width="9" style="4" customWidth="1"/>
    <col min="8208" max="8208" width="11.7109375" style="4" customWidth="1"/>
    <col min="8209" max="8448" width="8" style="4"/>
    <col min="8449" max="8449" width="6.28515625" style="4" customWidth="1"/>
    <col min="8450" max="8450" width="3.140625" style="4" customWidth="1"/>
    <col min="8451" max="8451" width="1.7109375" style="4" customWidth="1"/>
    <col min="8452" max="8452" width="7" style="4" customWidth="1"/>
    <col min="8453" max="8456" width="5.5703125" style="4" customWidth="1"/>
    <col min="8457" max="8458" width="5.7109375" style="4" customWidth="1"/>
    <col min="8459" max="8459" width="8.28515625" style="4" customWidth="1"/>
    <col min="8460" max="8460" width="10.7109375" style="4" customWidth="1"/>
    <col min="8461" max="8461" width="11.42578125" style="4" customWidth="1"/>
    <col min="8462" max="8462" width="11.140625" style="4" customWidth="1"/>
    <col min="8463" max="8463" width="9" style="4" customWidth="1"/>
    <col min="8464" max="8464" width="11.7109375" style="4" customWidth="1"/>
    <col min="8465" max="8704" width="8" style="4"/>
    <col min="8705" max="8705" width="6.28515625" style="4" customWidth="1"/>
    <col min="8706" max="8706" width="3.140625" style="4" customWidth="1"/>
    <col min="8707" max="8707" width="1.7109375" style="4" customWidth="1"/>
    <col min="8708" max="8708" width="7" style="4" customWidth="1"/>
    <col min="8709" max="8712" width="5.5703125" style="4" customWidth="1"/>
    <col min="8713" max="8714" width="5.7109375" style="4" customWidth="1"/>
    <col min="8715" max="8715" width="8.28515625" style="4" customWidth="1"/>
    <col min="8716" max="8716" width="10.7109375" style="4" customWidth="1"/>
    <col min="8717" max="8717" width="11.42578125" style="4" customWidth="1"/>
    <col min="8718" max="8718" width="11.140625" style="4" customWidth="1"/>
    <col min="8719" max="8719" width="9" style="4" customWidth="1"/>
    <col min="8720" max="8720" width="11.7109375" style="4" customWidth="1"/>
    <col min="8721" max="8960" width="8" style="4"/>
    <col min="8961" max="8961" width="6.28515625" style="4" customWidth="1"/>
    <col min="8962" max="8962" width="3.140625" style="4" customWidth="1"/>
    <col min="8963" max="8963" width="1.7109375" style="4" customWidth="1"/>
    <col min="8964" max="8964" width="7" style="4" customWidth="1"/>
    <col min="8965" max="8968" width="5.5703125" style="4" customWidth="1"/>
    <col min="8969" max="8970" width="5.7109375" style="4" customWidth="1"/>
    <col min="8971" max="8971" width="8.28515625" style="4" customWidth="1"/>
    <col min="8972" max="8972" width="10.7109375" style="4" customWidth="1"/>
    <col min="8973" max="8973" width="11.42578125" style="4" customWidth="1"/>
    <col min="8974" max="8974" width="11.140625" style="4" customWidth="1"/>
    <col min="8975" max="8975" width="9" style="4" customWidth="1"/>
    <col min="8976" max="8976" width="11.7109375" style="4" customWidth="1"/>
    <col min="8977" max="9216" width="8" style="4"/>
    <col min="9217" max="9217" width="6.28515625" style="4" customWidth="1"/>
    <col min="9218" max="9218" width="3.140625" style="4" customWidth="1"/>
    <col min="9219" max="9219" width="1.7109375" style="4" customWidth="1"/>
    <col min="9220" max="9220" width="7" style="4" customWidth="1"/>
    <col min="9221" max="9224" width="5.5703125" style="4" customWidth="1"/>
    <col min="9225" max="9226" width="5.7109375" style="4" customWidth="1"/>
    <col min="9227" max="9227" width="8.28515625" style="4" customWidth="1"/>
    <col min="9228" max="9228" width="10.7109375" style="4" customWidth="1"/>
    <col min="9229" max="9229" width="11.42578125" style="4" customWidth="1"/>
    <col min="9230" max="9230" width="11.140625" style="4" customWidth="1"/>
    <col min="9231" max="9231" width="9" style="4" customWidth="1"/>
    <col min="9232" max="9232" width="11.7109375" style="4" customWidth="1"/>
    <col min="9233" max="9472" width="8" style="4"/>
    <col min="9473" max="9473" width="6.28515625" style="4" customWidth="1"/>
    <col min="9474" max="9474" width="3.140625" style="4" customWidth="1"/>
    <col min="9475" max="9475" width="1.7109375" style="4" customWidth="1"/>
    <col min="9476" max="9476" width="7" style="4" customWidth="1"/>
    <col min="9477" max="9480" width="5.5703125" style="4" customWidth="1"/>
    <col min="9481" max="9482" width="5.7109375" style="4" customWidth="1"/>
    <col min="9483" max="9483" width="8.28515625" style="4" customWidth="1"/>
    <col min="9484" max="9484" width="10.7109375" style="4" customWidth="1"/>
    <col min="9485" max="9485" width="11.42578125" style="4" customWidth="1"/>
    <col min="9486" max="9486" width="11.140625" style="4" customWidth="1"/>
    <col min="9487" max="9487" width="9" style="4" customWidth="1"/>
    <col min="9488" max="9488" width="11.7109375" style="4" customWidth="1"/>
    <col min="9489" max="9728" width="8" style="4"/>
    <col min="9729" max="9729" width="6.28515625" style="4" customWidth="1"/>
    <col min="9730" max="9730" width="3.140625" style="4" customWidth="1"/>
    <col min="9731" max="9731" width="1.7109375" style="4" customWidth="1"/>
    <col min="9732" max="9732" width="7" style="4" customWidth="1"/>
    <col min="9733" max="9736" width="5.5703125" style="4" customWidth="1"/>
    <col min="9737" max="9738" width="5.7109375" style="4" customWidth="1"/>
    <col min="9739" max="9739" width="8.28515625" style="4" customWidth="1"/>
    <col min="9740" max="9740" width="10.7109375" style="4" customWidth="1"/>
    <col min="9741" max="9741" width="11.42578125" style="4" customWidth="1"/>
    <col min="9742" max="9742" width="11.140625" style="4" customWidth="1"/>
    <col min="9743" max="9743" width="9" style="4" customWidth="1"/>
    <col min="9744" max="9744" width="11.7109375" style="4" customWidth="1"/>
    <col min="9745" max="9984" width="8" style="4"/>
    <col min="9985" max="9985" width="6.28515625" style="4" customWidth="1"/>
    <col min="9986" max="9986" width="3.140625" style="4" customWidth="1"/>
    <col min="9987" max="9987" width="1.7109375" style="4" customWidth="1"/>
    <col min="9988" max="9988" width="7" style="4" customWidth="1"/>
    <col min="9989" max="9992" width="5.5703125" style="4" customWidth="1"/>
    <col min="9993" max="9994" width="5.7109375" style="4" customWidth="1"/>
    <col min="9995" max="9995" width="8.28515625" style="4" customWidth="1"/>
    <col min="9996" max="9996" width="10.7109375" style="4" customWidth="1"/>
    <col min="9997" max="9997" width="11.42578125" style="4" customWidth="1"/>
    <col min="9998" max="9998" width="11.140625" style="4" customWidth="1"/>
    <col min="9999" max="9999" width="9" style="4" customWidth="1"/>
    <col min="10000" max="10000" width="11.7109375" style="4" customWidth="1"/>
    <col min="10001" max="10240" width="8" style="4"/>
    <col min="10241" max="10241" width="6.28515625" style="4" customWidth="1"/>
    <col min="10242" max="10242" width="3.140625" style="4" customWidth="1"/>
    <col min="10243" max="10243" width="1.7109375" style="4" customWidth="1"/>
    <col min="10244" max="10244" width="7" style="4" customWidth="1"/>
    <col min="10245" max="10248" width="5.5703125" style="4" customWidth="1"/>
    <col min="10249" max="10250" width="5.7109375" style="4" customWidth="1"/>
    <col min="10251" max="10251" width="8.28515625" style="4" customWidth="1"/>
    <col min="10252" max="10252" width="10.7109375" style="4" customWidth="1"/>
    <col min="10253" max="10253" width="11.42578125" style="4" customWidth="1"/>
    <col min="10254" max="10254" width="11.140625" style="4" customWidth="1"/>
    <col min="10255" max="10255" width="9" style="4" customWidth="1"/>
    <col min="10256" max="10256" width="11.7109375" style="4" customWidth="1"/>
    <col min="10257" max="10496" width="8" style="4"/>
    <col min="10497" max="10497" width="6.28515625" style="4" customWidth="1"/>
    <col min="10498" max="10498" width="3.140625" style="4" customWidth="1"/>
    <col min="10499" max="10499" width="1.7109375" style="4" customWidth="1"/>
    <col min="10500" max="10500" width="7" style="4" customWidth="1"/>
    <col min="10501" max="10504" width="5.5703125" style="4" customWidth="1"/>
    <col min="10505" max="10506" width="5.7109375" style="4" customWidth="1"/>
    <col min="10507" max="10507" width="8.28515625" style="4" customWidth="1"/>
    <col min="10508" max="10508" width="10.7109375" style="4" customWidth="1"/>
    <col min="10509" max="10509" width="11.42578125" style="4" customWidth="1"/>
    <col min="10510" max="10510" width="11.140625" style="4" customWidth="1"/>
    <col min="10511" max="10511" width="9" style="4" customWidth="1"/>
    <col min="10512" max="10512" width="11.7109375" style="4" customWidth="1"/>
    <col min="10513" max="10752" width="8" style="4"/>
    <col min="10753" max="10753" width="6.28515625" style="4" customWidth="1"/>
    <col min="10754" max="10754" width="3.140625" style="4" customWidth="1"/>
    <col min="10755" max="10755" width="1.7109375" style="4" customWidth="1"/>
    <col min="10756" max="10756" width="7" style="4" customWidth="1"/>
    <col min="10757" max="10760" width="5.5703125" style="4" customWidth="1"/>
    <col min="10761" max="10762" width="5.7109375" style="4" customWidth="1"/>
    <col min="10763" max="10763" width="8.28515625" style="4" customWidth="1"/>
    <col min="10764" max="10764" width="10.7109375" style="4" customWidth="1"/>
    <col min="10765" max="10765" width="11.42578125" style="4" customWidth="1"/>
    <col min="10766" max="10766" width="11.140625" style="4" customWidth="1"/>
    <col min="10767" max="10767" width="9" style="4" customWidth="1"/>
    <col min="10768" max="10768" width="11.7109375" style="4" customWidth="1"/>
    <col min="10769" max="11008" width="8" style="4"/>
    <col min="11009" max="11009" width="6.28515625" style="4" customWidth="1"/>
    <col min="11010" max="11010" width="3.140625" style="4" customWidth="1"/>
    <col min="11011" max="11011" width="1.7109375" style="4" customWidth="1"/>
    <col min="11012" max="11012" width="7" style="4" customWidth="1"/>
    <col min="11013" max="11016" width="5.5703125" style="4" customWidth="1"/>
    <col min="11017" max="11018" width="5.7109375" style="4" customWidth="1"/>
    <col min="11019" max="11019" width="8.28515625" style="4" customWidth="1"/>
    <col min="11020" max="11020" width="10.7109375" style="4" customWidth="1"/>
    <col min="11021" max="11021" width="11.42578125" style="4" customWidth="1"/>
    <col min="11022" max="11022" width="11.140625" style="4" customWidth="1"/>
    <col min="11023" max="11023" width="9" style="4" customWidth="1"/>
    <col min="11024" max="11024" width="11.7109375" style="4" customWidth="1"/>
    <col min="11025" max="11264" width="8" style="4"/>
    <col min="11265" max="11265" width="6.28515625" style="4" customWidth="1"/>
    <col min="11266" max="11266" width="3.140625" style="4" customWidth="1"/>
    <col min="11267" max="11267" width="1.7109375" style="4" customWidth="1"/>
    <col min="11268" max="11268" width="7" style="4" customWidth="1"/>
    <col min="11269" max="11272" width="5.5703125" style="4" customWidth="1"/>
    <col min="11273" max="11274" width="5.7109375" style="4" customWidth="1"/>
    <col min="11275" max="11275" width="8.28515625" style="4" customWidth="1"/>
    <col min="11276" max="11276" width="10.7109375" style="4" customWidth="1"/>
    <col min="11277" max="11277" width="11.42578125" style="4" customWidth="1"/>
    <col min="11278" max="11278" width="11.140625" style="4" customWidth="1"/>
    <col min="11279" max="11279" width="9" style="4" customWidth="1"/>
    <col min="11280" max="11280" width="11.7109375" style="4" customWidth="1"/>
    <col min="11281" max="11520" width="8" style="4"/>
    <col min="11521" max="11521" width="6.28515625" style="4" customWidth="1"/>
    <col min="11522" max="11522" width="3.140625" style="4" customWidth="1"/>
    <col min="11523" max="11523" width="1.7109375" style="4" customWidth="1"/>
    <col min="11524" max="11524" width="7" style="4" customWidth="1"/>
    <col min="11525" max="11528" width="5.5703125" style="4" customWidth="1"/>
    <col min="11529" max="11530" width="5.7109375" style="4" customWidth="1"/>
    <col min="11531" max="11531" width="8.28515625" style="4" customWidth="1"/>
    <col min="11532" max="11532" width="10.7109375" style="4" customWidth="1"/>
    <col min="11533" max="11533" width="11.42578125" style="4" customWidth="1"/>
    <col min="11534" max="11534" width="11.140625" style="4" customWidth="1"/>
    <col min="11535" max="11535" width="9" style="4" customWidth="1"/>
    <col min="11536" max="11536" width="11.7109375" style="4" customWidth="1"/>
    <col min="11537" max="11776" width="8" style="4"/>
    <col min="11777" max="11777" width="6.28515625" style="4" customWidth="1"/>
    <col min="11778" max="11778" width="3.140625" style="4" customWidth="1"/>
    <col min="11779" max="11779" width="1.7109375" style="4" customWidth="1"/>
    <col min="11780" max="11780" width="7" style="4" customWidth="1"/>
    <col min="11781" max="11784" width="5.5703125" style="4" customWidth="1"/>
    <col min="11785" max="11786" width="5.7109375" style="4" customWidth="1"/>
    <col min="11787" max="11787" width="8.28515625" style="4" customWidth="1"/>
    <col min="11788" max="11788" width="10.7109375" style="4" customWidth="1"/>
    <col min="11789" max="11789" width="11.42578125" style="4" customWidth="1"/>
    <col min="11790" max="11790" width="11.140625" style="4" customWidth="1"/>
    <col min="11791" max="11791" width="9" style="4" customWidth="1"/>
    <col min="11792" max="11792" width="11.7109375" style="4" customWidth="1"/>
    <col min="11793" max="12032" width="8" style="4"/>
    <col min="12033" max="12033" width="6.28515625" style="4" customWidth="1"/>
    <col min="12034" max="12034" width="3.140625" style="4" customWidth="1"/>
    <col min="12035" max="12035" width="1.7109375" style="4" customWidth="1"/>
    <col min="12036" max="12036" width="7" style="4" customWidth="1"/>
    <col min="12037" max="12040" width="5.5703125" style="4" customWidth="1"/>
    <col min="12041" max="12042" width="5.7109375" style="4" customWidth="1"/>
    <col min="12043" max="12043" width="8.28515625" style="4" customWidth="1"/>
    <col min="12044" max="12044" width="10.7109375" style="4" customWidth="1"/>
    <col min="12045" max="12045" width="11.42578125" style="4" customWidth="1"/>
    <col min="12046" max="12046" width="11.140625" style="4" customWidth="1"/>
    <col min="12047" max="12047" width="9" style="4" customWidth="1"/>
    <col min="12048" max="12048" width="11.7109375" style="4" customWidth="1"/>
    <col min="12049" max="12288" width="8" style="4"/>
    <col min="12289" max="12289" width="6.28515625" style="4" customWidth="1"/>
    <col min="12290" max="12290" width="3.140625" style="4" customWidth="1"/>
    <col min="12291" max="12291" width="1.7109375" style="4" customWidth="1"/>
    <col min="12292" max="12292" width="7" style="4" customWidth="1"/>
    <col min="12293" max="12296" width="5.5703125" style="4" customWidth="1"/>
    <col min="12297" max="12298" width="5.7109375" style="4" customWidth="1"/>
    <col min="12299" max="12299" width="8.28515625" style="4" customWidth="1"/>
    <col min="12300" max="12300" width="10.7109375" style="4" customWidth="1"/>
    <col min="12301" max="12301" width="11.42578125" style="4" customWidth="1"/>
    <col min="12302" max="12302" width="11.140625" style="4" customWidth="1"/>
    <col min="12303" max="12303" width="9" style="4" customWidth="1"/>
    <col min="12304" max="12304" width="11.7109375" style="4" customWidth="1"/>
    <col min="12305" max="12544" width="8" style="4"/>
    <col min="12545" max="12545" width="6.28515625" style="4" customWidth="1"/>
    <col min="12546" max="12546" width="3.140625" style="4" customWidth="1"/>
    <col min="12547" max="12547" width="1.7109375" style="4" customWidth="1"/>
    <col min="12548" max="12548" width="7" style="4" customWidth="1"/>
    <col min="12549" max="12552" width="5.5703125" style="4" customWidth="1"/>
    <col min="12553" max="12554" width="5.7109375" style="4" customWidth="1"/>
    <col min="12555" max="12555" width="8.28515625" style="4" customWidth="1"/>
    <col min="12556" max="12556" width="10.7109375" style="4" customWidth="1"/>
    <col min="12557" max="12557" width="11.42578125" style="4" customWidth="1"/>
    <col min="12558" max="12558" width="11.140625" style="4" customWidth="1"/>
    <col min="12559" max="12559" width="9" style="4" customWidth="1"/>
    <col min="12560" max="12560" width="11.7109375" style="4" customWidth="1"/>
    <col min="12561" max="12800" width="8" style="4"/>
    <col min="12801" max="12801" width="6.28515625" style="4" customWidth="1"/>
    <col min="12802" max="12802" width="3.140625" style="4" customWidth="1"/>
    <col min="12803" max="12803" width="1.7109375" style="4" customWidth="1"/>
    <col min="12804" max="12804" width="7" style="4" customWidth="1"/>
    <col min="12805" max="12808" width="5.5703125" style="4" customWidth="1"/>
    <col min="12809" max="12810" width="5.7109375" style="4" customWidth="1"/>
    <col min="12811" max="12811" width="8.28515625" style="4" customWidth="1"/>
    <col min="12812" max="12812" width="10.7109375" style="4" customWidth="1"/>
    <col min="12813" max="12813" width="11.42578125" style="4" customWidth="1"/>
    <col min="12814" max="12814" width="11.140625" style="4" customWidth="1"/>
    <col min="12815" max="12815" width="9" style="4" customWidth="1"/>
    <col min="12816" max="12816" width="11.7109375" style="4" customWidth="1"/>
    <col min="12817" max="13056" width="8" style="4"/>
    <col min="13057" max="13057" width="6.28515625" style="4" customWidth="1"/>
    <col min="13058" max="13058" width="3.140625" style="4" customWidth="1"/>
    <col min="13059" max="13059" width="1.7109375" style="4" customWidth="1"/>
    <col min="13060" max="13060" width="7" style="4" customWidth="1"/>
    <col min="13061" max="13064" width="5.5703125" style="4" customWidth="1"/>
    <col min="13065" max="13066" width="5.7109375" style="4" customWidth="1"/>
    <col min="13067" max="13067" width="8.28515625" style="4" customWidth="1"/>
    <col min="13068" max="13068" width="10.7109375" style="4" customWidth="1"/>
    <col min="13069" max="13069" width="11.42578125" style="4" customWidth="1"/>
    <col min="13070" max="13070" width="11.140625" style="4" customWidth="1"/>
    <col min="13071" max="13071" width="9" style="4" customWidth="1"/>
    <col min="13072" max="13072" width="11.7109375" style="4" customWidth="1"/>
    <col min="13073" max="13312" width="8" style="4"/>
    <col min="13313" max="13313" width="6.28515625" style="4" customWidth="1"/>
    <col min="13314" max="13314" width="3.140625" style="4" customWidth="1"/>
    <col min="13315" max="13315" width="1.7109375" style="4" customWidth="1"/>
    <col min="13316" max="13316" width="7" style="4" customWidth="1"/>
    <col min="13317" max="13320" width="5.5703125" style="4" customWidth="1"/>
    <col min="13321" max="13322" width="5.7109375" style="4" customWidth="1"/>
    <col min="13323" max="13323" width="8.28515625" style="4" customWidth="1"/>
    <col min="13324" max="13324" width="10.7109375" style="4" customWidth="1"/>
    <col min="13325" max="13325" width="11.42578125" style="4" customWidth="1"/>
    <col min="13326" max="13326" width="11.140625" style="4" customWidth="1"/>
    <col min="13327" max="13327" width="9" style="4" customWidth="1"/>
    <col min="13328" max="13328" width="11.7109375" style="4" customWidth="1"/>
    <col min="13329" max="13568" width="8" style="4"/>
    <col min="13569" max="13569" width="6.28515625" style="4" customWidth="1"/>
    <col min="13570" max="13570" width="3.140625" style="4" customWidth="1"/>
    <col min="13571" max="13571" width="1.7109375" style="4" customWidth="1"/>
    <col min="13572" max="13572" width="7" style="4" customWidth="1"/>
    <col min="13573" max="13576" width="5.5703125" style="4" customWidth="1"/>
    <col min="13577" max="13578" width="5.7109375" style="4" customWidth="1"/>
    <col min="13579" max="13579" width="8.28515625" style="4" customWidth="1"/>
    <col min="13580" max="13580" width="10.7109375" style="4" customWidth="1"/>
    <col min="13581" max="13581" width="11.42578125" style="4" customWidth="1"/>
    <col min="13582" max="13582" width="11.140625" style="4" customWidth="1"/>
    <col min="13583" max="13583" width="9" style="4" customWidth="1"/>
    <col min="13584" max="13584" width="11.7109375" style="4" customWidth="1"/>
    <col min="13585" max="13824" width="8" style="4"/>
    <col min="13825" max="13825" width="6.28515625" style="4" customWidth="1"/>
    <col min="13826" max="13826" width="3.140625" style="4" customWidth="1"/>
    <col min="13827" max="13827" width="1.7109375" style="4" customWidth="1"/>
    <col min="13828" max="13828" width="7" style="4" customWidth="1"/>
    <col min="13829" max="13832" width="5.5703125" style="4" customWidth="1"/>
    <col min="13833" max="13834" width="5.7109375" style="4" customWidth="1"/>
    <col min="13835" max="13835" width="8.28515625" style="4" customWidth="1"/>
    <col min="13836" max="13836" width="10.7109375" style="4" customWidth="1"/>
    <col min="13837" max="13837" width="11.42578125" style="4" customWidth="1"/>
    <col min="13838" max="13838" width="11.140625" style="4" customWidth="1"/>
    <col min="13839" max="13839" width="9" style="4" customWidth="1"/>
    <col min="13840" max="13840" width="11.7109375" style="4" customWidth="1"/>
    <col min="13841" max="14080" width="8" style="4"/>
    <col min="14081" max="14081" width="6.28515625" style="4" customWidth="1"/>
    <col min="14082" max="14082" width="3.140625" style="4" customWidth="1"/>
    <col min="14083" max="14083" width="1.7109375" style="4" customWidth="1"/>
    <col min="14084" max="14084" width="7" style="4" customWidth="1"/>
    <col min="14085" max="14088" width="5.5703125" style="4" customWidth="1"/>
    <col min="14089" max="14090" width="5.7109375" style="4" customWidth="1"/>
    <col min="14091" max="14091" width="8.28515625" style="4" customWidth="1"/>
    <col min="14092" max="14092" width="10.7109375" style="4" customWidth="1"/>
    <col min="14093" max="14093" width="11.42578125" style="4" customWidth="1"/>
    <col min="14094" max="14094" width="11.140625" style="4" customWidth="1"/>
    <col min="14095" max="14095" width="9" style="4" customWidth="1"/>
    <col min="14096" max="14096" width="11.7109375" style="4" customWidth="1"/>
    <col min="14097" max="14336" width="8" style="4"/>
    <col min="14337" max="14337" width="6.28515625" style="4" customWidth="1"/>
    <col min="14338" max="14338" width="3.140625" style="4" customWidth="1"/>
    <col min="14339" max="14339" width="1.7109375" style="4" customWidth="1"/>
    <col min="14340" max="14340" width="7" style="4" customWidth="1"/>
    <col min="14341" max="14344" width="5.5703125" style="4" customWidth="1"/>
    <col min="14345" max="14346" width="5.7109375" style="4" customWidth="1"/>
    <col min="14347" max="14347" width="8.28515625" style="4" customWidth="1"/>
    <col min="14348" max="14348" width="10.7109375" style="4" customWidth="1"/>
    <col min="14349" max="14349" width="11.42578125" style="4" customWidth="1"/>
    <col min="14350" max="14350" width="11.140625" style="4" customWidth="1"/>
    <col min="14351" max="14351" width="9" style="4" customWidth="1"/>
    <col min="14352" max="14352" width="11.7109375" style="4" customWidth="1"/>
    <col min="14353" max="14592" width="8" style="4"/>
    <col min="14593" max="14593" width="6.28515625" style="4" customWidth="1"/>
    <col min="14594" max="14594" width="3.140625" style="4" customWidth="1"/>
    <col min="14595" max="14595" width="1.7109375" style="4" customWidth="1"/>
    <col min="14596" max="14596" width="7" style="4" customWidth="1"/>
    <col min="14597" max="14600" width="5.5703125" style="4" customWidth="1"/>
    <col min="14601" max="14602" width="5.7109375" style="4" customWidth="1"/>
    <col min="14603" max="14603" width="8.28515625" style="4" customWidth="1"/>
    <col min="14604" max="14604" width="10.7109375" style="4" customWidth="1"/>
    <col min="14605" max="14605" width="11.42578125" style="4" customWidth="1"/>
    <col min="14606" max="14606" width="11.140625" style="4" customWidth="1"/>
    <col min="14607" max="14607" width="9" style="4" customWidth="1"/>
    <col min="14608" max="14608" width="11.7109375" style="4" customWidth="1"/>
    <col min="14609" max="14848" width="8" style="4"/>
    <col min="14849" max="14849" width="6.28515625" style="4" customWidth="1"/>
    <col min="14850" max="14850" width="3.140625" style="4" customWidth="1"/>
    <col min="14851" max="14851" width="1.7109375" style="4" customWidth="1"/>
    <col min="14852" max="14852" width="7" style="4" customWidth="1"/>
    <col min="14853" max="14856" width="5.5703125" style="4" customWidth="1"/>
    <col min="14857" max="14858" width="5.7109375" style="4" customWidth="1"/>
    <col min="14859" max="14859" width="8.28515625" style="4" customWidth="1"/>
    <col min="14860" max="14860" width="10.7109375" style="4" customWidth="1"/>
    <col min="14861" max="14861" width="11.42578125" style="4" customWidth="1"/>
    <col min="14862" max="14862" width="11.140625" style="4" customWidth="1"/>
    <col min="14863" max="14863" width="9" style="4" customWidth="1"/>
    <col min="14864" max="14864" width="11.7109375" style="4" customWidth="1"/>
    <col min="14865" max="15104" width="8" style="4"/>
    <col min="15105" max="15105" width="6.28515625" style="4" customWidth="1"/>
    <col min="15106" max="15106" width="3.140625" style="4" customWidth="1"/>
    <col min="15107" max="15107" width="1.7109375" style="4" customWidth="1"/>
    <col min="15108" max="15108" width="7" style="4" customWidth="1"/>
    <col min="15109" max="15112" width="5.5703125" style="4" customWidth="1"/>
    <col min="15113" max="15114" width="5.7109375" style="4" customWidth="1"/>
    <col min="15115" max="15115" width="8.28515625" style="4" customWidth="1"/>
    <col min="15116" max="15116" width="10.7109375" style="4" customWidth="1"/>
    <col min="15117" max="15117" width="11.42578125" style="4" customWidth="1"/>
    <col min="15118" max="15118" width="11.140625" style="4" customWidth="1"/>
    <col min="15119" max="15119" width="9" style="4" customWidth="1"/>
    <col min="15120" max="15120" width="11.7109375" style="4" customWidth="1"/>
    <col min="15121" max="15360" width="8" style="4"/>
    <col min="15361" max="15361" width="6.28515625" style="4" customWidth="1"/>
    <col min="15362" max="15362" width="3.140625" style="4" customWidth="1"/>
    <col min="15363" max="15363" width="1.7109375" style="4" customWidth="1"/>
    <col min="15364" max="15364" width="7" style="4" customWidth="1"/>
    <col min="15365" max="15368" width="5.5703125" style="4" customWidth="1"/>
    <col min="15369" max="15370" width="5.7109375" style="4" customWidth="1"/>
    <col min="15371" max="15371" width="8.28515625" style="4" customWidth="1"/>
    <col min="15372" max="15372" width="10.7109375" style="4" customWidth="1"/>
    <col min="15373" max="15373" width="11.42578125" style="4" customWidth="1"/>
    <col min="15374" max="15374" width="11.140625" style="4" customWidth="1"/>
    <col min="15375" max="15375" width="9" style="4" customWidth="1"/>
    <col min="15376" max="15376" width="11.7109375" style="4" customWidth="1"/>
    <col min="15377" max="15616" width="8" style="4"/>
    <col min="15617" max="15617" width="6.28515625" style="4" customWidth="1"/>
    <col min="15618" max="15618" width="3.140625" style="4" customWidth="1"/>
    <col min="15619" max="15619" width="1.7109375" style="4" customWidth="1"/>
    <col min="15620" max="15620" width="7" style="4" customWidth="1"/>
    <col min="15621" max="15624" width="5.5703125" style="4" customWidth="1"/>
    <col min="15625" max="15626" width="5.7109375" style="4" customWidth="1"/>
    <col min="15627" max="15627" width="8.28515625" style="4" customWidth="1"/>
    <col min="15628" max="15628" width="10.7109375" style="4" customWidth="1"/>
    <col min="15629" max="15629" width="11.42578125" style="4" customWidth="1"/>
    <col min="15630" max="15630" width="11.140625" style="4" customWidth="1"/>
    <col min="15631" max="15631" width="9" style="4" customWidth="1"/>
    <col min="15632" max="15632" width="11.7109375" style="4" customWidth="1"/>
    <col min="15633" max="15872" width="8" style="4"/>
    <col min="15873" max="15873" width="6.28515625" style="4" customWidth="1"/>
    <col min="15874" max="15874" width="3.140625" style="4" customWidth="1"/>
    <col min="15875" max="15875" width="1.7109375" style="4" customWidth="1"/>
    <col min="15876" max="15876" width="7" style="4" customWidth="1"/>
    <col min="15877" max="15880" width="5.5703125" style="4" customWidth="1"/>
    <col min="15881" max="15882" width="5.7109375" style="4" customWidth="1"/>
    <col min="15883" max="15883" width="8.28515625" style="4" customWidth="1"/>
    <col min="15884" max="15884" width="10.7109375" style="4" customWidth="1"/>
    <col min="15885" max="15885" width="11.42578125" style="4" customWidth="1"/>
    <col min="15886" max="15886" width="11.140625" style="4" customWidth="1"/>
    <col min="15887" max="15887" width="9" style="4" customWidth="1"/>
    <col min="15888" max="15888" width="11.7109375" style="4" customWidth="1"/>
    <col min="15889" max="16128" width="8" style="4"/>
    <col min="16129" max="16129" width="6.28515625" style="4" customWidth="1"/>
    <col min="16130" max="16130" width="3.140625" style="4" customWidth="1"/>
    <col min="16131" max="16131" width="1.7109375" style="4" customWidth="1"/>
    <col min="16132" max="16132" width="7" style="4" customWidth="1"/>
    <col min="16133" max="16136" width="5.5703125" style="4" customWidth="1"/>
    <col min="16137" max="16138" width="5.7109375" style="4" customWidth="1"/>
    <col min="16139" max="16139" width="8.28515625" style="4" customWidth="1"/>
    <col min="16140" max="16140" width="10.7109375" style="4" customWidth="1"/>
    <col min="16141" max="16141" width="11.42578125" style="4" customWidth="1"/>
    <col min="16142" max="16142" width="11.140625" style="4" customWidth="1"/>
    <col min="16143" max="16143" width="9" style="4" customWidth="1"/>
    <col min="16144" max="16144" width="11.7109375" style="4" customWidth="1"/>
    <col min="16145" max="16384" width="8" style="4"/>
  </cols>
  <sheetData>
    <row r="1" spans="1:16" ht="12.7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3"/>
    </row>
    <row r="2" spans="1:16" ht="12.75">
      <c r="A2" s="151" t="s">
        <v>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2.75">
      <c r="A3" s="152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 t="s">
        <v>18</v>
      </c>
      <c r="P4" s="153"/>
    </row>
    <row r="5" spans="1:16" ht="15">
      <c r="A5" s="104"/>
      <c r="B5" s="104"/>
      <c r="C5" s="105" t="str">
        <f>'[3]СТАРТ+'!C4</f>
        <v>ТРАМПЛИН 1 МЕТР, ЮНИОРЫ ГРУППА С</v>
      </c>
      <c r="D5" s="4"/>
      <c r="F5" s="105"/>
      <c r="G5" s="105"/>
      <c r="H5" s="105"/>
      <c r="I5" s="105"/>
      <c r="J5" s="105"/>
      <c r="K5" s="110"/>
      <c r="L5" s="110"/>
      <c r="M5" s="111"/>
      <c r="N5" s="112"/>
      <c r="O5" s="156" t="s">
        <v>19</v>
      </c>
      <c r="P5" s="113"/>
    </row>
    <row r="6" spans="1:16" ht="15">
      <c r="A6" s="104"/>
      <c r="B6" s="104"/>
      <c r="D6" s="105"/>
      <c r="E6" s="157"/>
      <c r="F6" s="116"/>
      <c r="G6" s="116"/>
      <c r="H6" s="116"/>
      <c r="I6" s="116"/>
      <c r="J6" s="116"/>
      <c r="K6" s="110"/>
      <c r="L6" s="110"/>
      <c r="M6" s="111"/>
      <c r="N6" s="112"/>
      <c r="O6" s="110"/>
      <c r="P6" s="117"/>
    </row>
    <row r="7" spans="1:16" ht="12.75" customHeight="1">
      <c r="A7" s="118"/>
      <c r="B7" s="118"/>
      <c r="C7" s="158" t="s">
        <v>5</v>
      </c>
      <c r="D7" s="121"/>
      <c r="E7" s="159"/>
      <c r="F7" s="123" t="s">
        <v>6</v>
      </c>
      <c r="G7" s="123"/>
      <c r="H7" s="123"/>
      <c r="I7" s="124"/>
      <c r="J7" s="124"/>
      <c r="K7" s="125"/>
      <c r="L7" s="125"/>
      <c r="M7" s="126"/>
      <c r="N7" s="127" t="s">
        <v>7</v>
      </c>
      <c r="O7" s="33"/>
      <c r="P7" s="128"/>
    </row>
    <row r="8" spans="1:16" ht="13.5" thickBot="1">
      <c r="A8" s="129" t="s">
        <v>8</v>
      </c>
      <c r="B8" s="129" t="s">
        <v>9</v>
      </c>
      <c r="C8" s="130"/>
      <c r="D8" s="132" t="s">
        <v>10</v>
      </c>
      <c r="E8" s="160" t="s">
        <v>11</v>
      </c>
      <c r="F8" s="134">
        <v>1</v>
      </c>
      <c r="G8" s="134">
        <v>2</v>
      </c>
      <c r="H8" s="134">
        <v>3</v>
      </c>
      <c r="I8" s="134">
        <v>4</v>
      </c>
      <c r="J8" s="134">
        <v>5</v>
      </c>
      <c r="K8" s="134"/>
      <c r="L8" s="135"/>
      <c r="M8" s="136" t="s">
        <v>12</v>
      </c>
      <c r="N8" s="137" t="s">
        <v>13</v>
      </c>
      <c r="O8" s="43" t="s">
        <v>14</v>
      </c>
      <c r="P8" s="138"/>
    </row>
    <row r="9" spans="1:16" ht="12.75">
      <c r="A9" s="139"/>
      <c r="B9" s="139"/>
      <c r="C9" s="140"/>
      <c r="D9" s="142"/>
      <c r="E9" s="161"/>
      <c r="F9" s="144"/>
      <c r="G9" s="144"/>
      <c r="H9" s="144"/>
      <c r="I9" s="144"/>
      <c r="J9" s="144"/>
      <c r="K9" s="144"/>
      <c r="L9" s="145"/>
      <c r="M9" s="146">
        <v>9999</v>
      </c>
      <c r="N9" s="147"/>
      <c r="O9" s="53"/>
      <c r="P9" s="148"/>
    </row>
    <row r="10" spans="1:16" s="86" customFormat="1" ht="15">
      <c r="A10" s="82">
        <v>1</v>
      </c>
      <c r="B10" s="77">
        <f>'[3]СТАРТ+'!B6</f>
        <v>1</v>
      </c>
      <c r="C10" s="78"/>
      <c r="D10" s="79" t="str">
        <f>'[3]СТАРТ+'!C6</f>
        <v>Козачок Александр,2004,1,Москва "Юность Москвы"</v>
      </c>
      <c r="E10" s="162"/>
      <c r="F10" s="78"/>
      <c r="G10" s="78"/>
      <c r="H10" s="78"/>
      <c r="I10" s="78"/>
      <c r="J10" s="81"/>
      <c r="K10" s="78"/>
      <c r="L10" s="82"/>
      <c r="M10" s="61">
        <f ca="1">L17</f>
        <v>195.10000000000002</v>
      </c>
      <c r="N10" s="84"/>
      <c r="O10" s="85" t="str">
        <f>'[3]СТАРТ+'!M6</f>
        <v>Каребо Г.И., Каминская Г.Н.</v>
      </c>
    </row>
    <row r="11" spans="1:16" s="95" customFormat="1" outlineLevel="1">
      <c r="A11" s="92"/>
      <c r="B11" s="92"/>
      <c r="C11" s="93"/>
      <c r="D11" s="82" t="str">
        <f>'[3]СТАРТ+'!C7</f>
        <v>403С</v>
      </c>
      <c r="E11" s="163">
        <f ca="1">'[3]СТАРТ+'!D7</f>
        <v>2.2000000000000002</v>
      </c>
      <c r="F11" s="164">
        <v>4.5</v>
      </c>
      <c r="G11" s="164">
        <v>5</v>
      </c>
      <c r="H11" s="164">
        <v>5</v>
      </c>
      <c r="I11" s="164">
        <v>6</v>
      </c>
      <c r="J11" s="164">
        <v>5.5</v>
      </c>
      <c r="K11" s="67">
        <f t="shared" ref="K11:K16" si="0">(SUM(F11:J11) -MAX(F11:J11)-MIN(F11:J11))</f>
        <v>15.5</v>
      </c>
      <c r="L11" s="68">
        <f t="shared" ref="L11:L16" ca="1" si="1">(SUM(F11:J11) -MAX(F11:J11)-MIN(F11:J11))*E11</f>
        <v>34.1</v>
      </c>
      <c r="M11" s="165">
        <f t="shared" ref="M11:M73" ca="1" si="2">M10</f>
        <v>195.10000000000002</v>
      </c>
      <c r="N11" s="92"/>
      <c r="O11" s="94"/>
    </row>
    <row r="12" spans="1:16" s="95" customFormat="1" outlineLevel="1">
      <c r="A12" s="92"/>
      <c r="B12" s="92"/>
      <c r="C12" s="93"/>
      <c r="D12" s="82" t="str">
        <f>'[3]СТАРТ+'!E7</f>
        <v>105С</v>
      </c>
      <c r="E12" s="163">
        <f ca="1">'[3]СТАРТ+'!F7</f>
        <v>2.4</v>
      </c>
      <c r="F12" s="164">
        <v>4.5</v>
      </c>
      <c r="G12" s="164">
        <v>4.5</v>
      </c>
      <c r="H12" s="164">
        <v>4</v>
      </c>
      <c r="I12" s="164">
        <v>5</v>
      </c>
      <c r="J12" s="164">
        <v>5</v>
      </c>
      <c r="K12" s="67">
        <f t="shared" si="0"/>
        <v>14</v>
      </c>
      <c r="L12" s="68">
        <f t="shared" ca="1" si="1"/>
        <v>33.6</v>
      </c>
      <c r="M12" s="165">
        <f t="shared" ca="1" si="2"/>
        <v>195.10000000000002</v>
      </c>
      <c r="N12" s="92"/>
      <c r="O12" s="94"/>
    </row>
    <row r="13" spans="1:16" s="95" customFormat="1" outlineLevel="1">
      <c r="A13" s="92"/>
      <c r="B13" s="92"/>
      <c r="C13" s="93"/>
      <c r="D13" s="82" t="str">
        <f>'[3]СТАРТ+'!G7</f>
        <v>5132Д</v>
      </c>
      <c r="E13" s="163">
        <f ca="1">'[3]СТАРТ+'!H7</f>
        <v>2.2000000000000002</v>
      </c>
      <c r="F13" s="164">
        <v>4</v>
      </c>
      <c r="G13" s="164">
        <v>4</v>
      </c>
      <c r="H13" s="164">
        <v>3.5</v>
      </c>
      <c r="I13" s="164">
        <v>4</v>
      </c>
      <c r="J13" s="164">
        <v>4.5</v>
      </c>
      <c r="K13" s="67">
        <f t="shared" si="0"/>
        <v>12</v>
      </c>
      <c r="L13" s="68">
        <f t="shared" ca="1" si="1"/>
        <v>26.400000000000002</v>
      </c>
      <c r="M13" s="165">
        <f t="shared" ca="1" si="2"/>
        <v>195.10000000000002</v>
      </c>
      <c r="N13" s="92"/>
      <c r="O13" s="94"/>
    </row>
    <row r="14" spans="1:16" s="95" customFormat="1" outlineLevel="1">
      <c r="A14" s="92"/>
      <c r="B14" s="92"/>
      <c r="C14" s="93"/>
      <c r="D14" s="82" t="str">
        <f>'[3]СТАРТ+'!I7</f>
        <v>203В</v>
      </c>
      <c r="E14" s="163">
        <f ca="1">'[3]СТАРТ+'!J7</f>
        <v>2.2999999999999998</v>
      </c>
      <c r="F14" s="164">
        <v>5</v>
      </c>
      <c r="G14" s="164">
        <v>6</v>
      </c>
      <c r="H14" s="164">
        <v>6</v>
      </c>
      <c r="I14" s="164">
        <v>5</v>
      </c>
      <c r="J14" s="164">
        <v>5.5</v>
      </c>
      <c r="K14" s="67">
        <f t="shared" si="0"/>
        <v>16.5</v>
      </c>
      <c r="L14" s="68">
        <f t="shared" ca="1" si="1"/>
        <v>37.949999999999996</v>
      </c>
      <c r="M14" s="165">
        <f t="shared" ca="1" si="2"/>
        <v>195.10000000000002</v>
      </c>
      <c r="N14" s="92"/>
      <c r="O14" s="94"/>
    </row>
    <row r="15" spans="1:16" s="95" customFormat="1" outlineLevel="1">
      <c r="A15" s="92"/>
      <c r="B15" s="92"/>
      <c r="C15" s="93"/>
      <c r="D15" s="82" t="str">
        <f>'[3]СТАРТ+'!K7</f>
        <v>303С</v>
      </c>
      <c r="E15" s="163">
        <f ca="1">'[3]СТАРТ+'!L7</f>
        <v>2.1</v>
      </c>
      <c r="F15" s="164">
        <v>4</v>
      </c>
      <c r="G15" s="164">
        <v>4.5</v>
      </c>
      <c r="H15" s="164">
        <v>4</v>
      </c>
      <c r="I15" s="164">
        <v>4.5</v>
      </c>
      <c r="J15" s="164">
        <v>3.5</v>
      </c>
      <c r="K15" s="67">
        <f t="shared" si="0"/>
        <v>12.5</v>
      </c>
      <c r="L15" s="68">
        <f t="shared" ca="1" si="1"/>
        <v>26.25</v>
      </c>
      <c r="M15" s="165">
        <f t="shared" ca="1" si="2"/>
        <v>195.10000000000002</v>
      </c>
      <c r="N15" s="92"/>
      <c r="O15" s="94"/>
    </row>
    <row r="16" spans="1:16" s="95" customFormat="1" outlineLevel="1">
      <c r="A16" s="92"/>
      <c r="B16" s="92"/>
      <c r="C16" s="93"/>
      <c r="D16" s="82" t="str">
        <f>'[3]СТАРТ+'!M7</f>
        <v>5223Д</v>
      </c>
      <c r="E16" s="163">
        <f ca="1">'[3]СТАРТ+'!N7</f>
        <v>2.2999999999999998</v>
      </c>
      <c r="F16" s="164">
        <v>5</v>
      </c>
      <c r="G16" s="164">
        <v>5.5</v>
      </c>
      <c r="H16" s="164">
        <v>5</v>
      </c>
      <c r="I16" s="164">
        <v>6</v>
      </c>
      <c r="J16" s="164">
        <v>5.5</v>
      </c>
      <c r="K16" s="67">
        <f t="shared" si="0"/>
        <v>16</v>
      </c>
      <c r="L16" s="68">
        <f t="shared" ca="1" si="1"/>
        <v>36.799999999999997</v>
      </c>
      <c r="M16" s="165">
        <f t="shared" ca="1" si="2"/>
        <v>195.10000000000002</v>
      </c>
      <c r="N16" s="92"/>
      <c r="O16" s="94"/>
    </row>
    <row r="17" spans="1:15" ht="12.75">
      <c r="D17" s="150" t="s">
        <v>16</v>
      </c>
      <c r="E17" s="166">
        <f ca="1">SUM(E11:E16)</f>
        <v>13.5</v>
      </c>
      <c r="L17" s="76">
        <f ca="1">SUM(L11:L16)</f>
        <v>195.10000000000002</v>
      </c>
      <c r="M17" s="165">
        <f t="shared" ca="1" si="2"/>
        <v>195.10000000000002</v>
      </c>
    </row>
    <row r="18" spans="1:15" s="86" customFormat="1" ht="15">
      <c r="A18" s="82">
        <v>2</v>
      </c>
      <c r="B18" s="77">
        <f>'[3]СТАРТ+'!B14</f>
        <v>2</v>
      </c>
      <c r="C18" s="78"/>
      <c r="D18" s="79" t="str">
        <f>'[3]СТАРТ+'!C14</f>
        <v xml:space="preserve">Волков Александр,2003,КМС,Руза СДЮСШОР </v>
      </c>
      <c r="E18" s="162"/>
      <c r="F18" s="78"/>
      <c r="G18" s="78"/>
      <c r="H18" s="78"/>
      <c r="I18" s="78"/>
      <c r="J18" s="81"/>
      <c r="K18" s="78"/>
      <c r="L18" s="82"/>
      <c r="M18" s="61">
        <f ca="1">L25</f>
        <v>245.39999999999998</v>
      </c>
      <c r="N18" s="84"/>
      <c r="O18" s="85" t="str">
        <f>'[3]СТАРТ+'!M14</f>
        <v>Тарасова М.С.</v>
      </c>
    </row>
    <row r="19" spans="1:15" s="95" customFormat="1" outlineLevel="1">
      <c r="A19" s="92"/>
      <c r="B19" s="92"/>
      <c r="C19" s="93"/>
      <c r="D19" s="82" t="str">
        <f>'[3]СТАРТ+'!C15</f>
        <v>105В</v>
      </c>
      <c r="E19" s="163">
        <f ca="1">'[3]СТАРТ+'!D15</f>
        <v>2.6</v>
      </c>
      <c r="F19" s="164">
        <v>6</v>
      </c>
      <c r="G19" s="164">
        <v>6</v>
      </c>
      <c r="H19" s="164">
        <v>6</v>
      </c>
      <c r="I19" s="164">
        <v>6</v>
      </c>
      <c r="J19" s="164">
        <v>6</v>
      </c>
      <c r="K19" s="67">
        <f t="shared" ref="K19:K24" si="3">(SUM(F19:J19) -MAX(F19:J19)-MIN(F19:J19))</f>
        <v>18</v>
      </c>
      <c r="L19" s="68">
        <f t="shared" ref="L19:L24" ca="1" si="4">(SUM(F19:J19) -MAX(F19:J19)-MIN(F19:J19))*E19</f>
        <v>46.800000000000004</v>
      </c>
      <c r="M19" s="165">
        <f t="shared" ca="1" si="2"/>
        <v>245.39999999999998</v>
      </c>
      <c r="N19" s="92"/>
      <c r="O19" s="94"/>
    </row>
    <row r="20" spans="1:15" s="95" customFormat="1" outlineLevel="1">
      <c r="A20" s="92"/>
      <c r="B20" s="92"/>
      <c r="C20" s="93"/>
      <c r="D20" s="82" t="str">
        <f>'[3]СТАРТ+'!E15</f>
        <v>203В</v>
      </c>
      <c r="E20" s="163">
        <f ca="1">'[3]СТАРТ+'!F15</f>
        <v>2.2999999999999998</v>
      </c>
      <c r="F20" s="164">
        <v>4</v>
      </c>
      <c r="G20" s="164">
        <v>3.5</v>
      </c>
      <c r="H20" s="164">
        <v>3.5</v>
      </c>
      <c r="I20" s="164">
        <v>4</v>
      </c>
      <c r="J20" s="164">
        <v>3.5</v>
      </c>
      <c r="K20" s="67">
        <f t="shared" si="3"/>
        <v>11</v>
      </c>
      <c r="L20" s="68">
        <f t="shared" ca="1" si="4"/>
        <v>25.299999999999997</v>
      </c>
      <c r="M20" s="165">
        <f t="shared" ca="1" si="2"/>
        <v>245.39999999999998</v>
      </c>
      <c r="N20" s="92"/>
      <c r="O20" s="94"/>
    </row>
    <row r="21" spans="1:15" s="95" customFormat="1" outlineLevel="1">
      <c r="A21" s="92"/>
      <c r="B21" s="92"/>
      <c r="C21" s="93"/>
      <c r="D21" s="82" t="str">
        <f>'[3]СТАРТ+'!G15</f>
        <v>303С</v>
      </c>
      <c r="E21" s="163">
        <f ca="1">'[3]СТАРТ+'!H15</f>
        <v>2.1</v>
      </c>
      <c r="F21" s="164">
        <v>4.5</v>
      </c>
      <c r="G21" s="164">
        <v>4</v>
      </c>
      <c r="H21" s="164">
        <v>4.5</v>
      </c>
      <c r="I21" s="164">
        <v>4.5</v>
      </c>
      <c r="J21" s="164">
        <v>4.5</v>
      </c>
      <c r="K21" s="67">
        <f t="shared" si="3"/>
        <v>13.5</v>
      </c>
      <c r="L21" s="68">
        <f t="shared" ca="1" si="4"/>
        <v>28.35</v>
      </c>
      <c r="M21" s="165">
        <f t="shared" ca="1" si="2"/>
        <v>245.39999999999998</v>
      </c>
      <c r="N21" s="92"/>
      <c r="O21" s="94"/>
    </row>
    <row r="22" spans="1:15" s="95" customFormat="1" outlineLevel="1">
      <c r="A22" s="92"/>
      <c r="B22" s="92"/>
      <c r="C22" s="93"/>
      <c r="D22" s="82" t="str">
        <f>'[3]СТАРТ+'!I15</f>
        <v>403В</v>
      </c>
      <c r="E22" s="163">
        <f ca="1">'[3]СТАРТ+'!J15</f>
        <v>2.4</v>
      </c>
      <c r="F22" s="164">
        <v>7</v>
      </c>
      <c r="G22" s="164">
        <v>6.5</v>
      </c>
      <c r="H22" s="164">
        <v>7</v>
      </c>
      <c r="I22" s="164">
        <v>6</v>
      </c>
      <c r="J22" s="164">
        <v>6.5</v>
      </c>
      <c r="K22" s="67">
        <f t="shared" si="3"/>
        <v>20</v>
      </c>
      <c r="L22" s="68">
        <f t="shared" ca="1" si="4"/>
        <v>48</v>
      </c>
      <c r="M22" s="165">
        <f t="shared" ca="1" si="2"/>
        <v>245.39999999999998</v>
      </c>
      <c r="N22" s="92"/>
      <c r="O22" s="94"/>
    </row>
    <row r="23" spans="1:15" s="95" customFormat="1" outlineLevel="1">
      <c r="A23" s="92"/>
      <c r="B23" s="92"/>
      <c r="C23" s="93"/>
      <c r="D23" s="82" t="str">
        <f>'[3]СТАРТ+'!K15</f>
        <v>5134Д</v>
      </c>
      <c r="E23" s="163">
        <f ca="1">'[3]СТАРТ+'!L15</f>
        <v>2.6</v>
      </c>
      <c r="F23" s="164">
        <v>7</v>
      </c>
      <c r="G23" s="164">
        <v>6.5</v>
      </c>
      <c r="H23" s="164">
        <v>5.5</v>
      </c>
      <c r="I23" s="164">
        <v>6</v>
      </c>
      <c r="J23" s="164">
        <v>7</v>
      </c>
      <c r="K23" s="67">
        <f t="shared" si="3"/>
        <v>19.5</v>
      </c>
      <c r="L23" s="68">
        <f t="shared" ca="1" si="4"/>
        <v>50.7</v>
      </c>
      <c r="M23" s="165">
        <f t="shared" ca="1" si="2"/>
        <v>245.39999999999998</v>
      </c>
      <c r="N23" s="92"/>
      <c r="O23" s="94"/>
    </row>
    <row r="24" spans="1:15" s="95" customFormat="1" outlineLevel="1">
      <c r="A24" s="92"/>
      <c r="B24" s="92"/>
      <c r="C24" s="93"/>
      <c r="D24" s="82" t="str">
        <f>'[3]СТАРТ+'!M15</f>
        <v>5233Д</v>
      </c>
      <c r="E24" s="163">
        <f ca="1">'[3]СТАРТ+'!N15</f>
        <v>2.5</v>
      </c>
      <c r="F24" s="164">
        <v>6.5</v>
      </c>
      <c r="G24" s="164">
        <v>6</v>
      </c>
      <c r="H24" s="164">
        <v>6</v>
      </c>
      <c r="I24" s="164">
        <v>7</v>
      </c>
      <c r="J24" s="164">
        <v>6</v>
      </c>
      <c r="K24" s="67">
        <f t="shared" si="3"/>
        <v>18.5</v>
      </c>
      <c r="L24" s="68">
        <f t="shared" ca="1" si="4"/>
        <v>46.25</v>
      </c>
      <c r="M24" s="165">
        <f t="shared" ca="1" si="2"/>
        <v>245.39999999999998</v>
      </c>
      <c r="N24" s="92"/>
      <c r="O24" s="94"/>
    </row>
    <row r="25" spans="1:15" ht="12.75">
      <c r="D25" s="150" t="s">
        <v>16</v>
      </c>
      <c r="E25" s="166">
        <f ca="1">SUM(E19:E24)</f>
        <v>14.5</v>
      </c>
      <c r="L25" s="76">
        <f ca="1">SUM(L19:L24)</f>
        <v>245.39999999999998</v>
      </c>
      <c r="M25" s="165">
        <f t="shared" ca="1" si="2"/>
        <v>245.39999999999998</v>
      </c>
    </row>
    <row r="26" spans="1:15" s="86" customFormat="1" ht="15">
      <c r="A26" s="82">
        <v>3</v>
      </c>
      <c r="B26" s="77">
        <f>'[3]СТАРТ+'!B22</f>
        <v>3</v>
      </c>
      <c r="C26" s="78"/>
      <c r="D26" s="79" t="str">
        <f>'[3]СТАРТ+'!C22</f>
        <v>Зурашвили Георгий,2003,КМС,Ставрополь ДЮСШОР№2</v>
      </c>
      <c r="E26" s="162"/>
      <c r="F26" s="78"/>
      <c r="G26" s="78"/>
      <c r="H26" s="78"/>
      <c r="I26" s="78"/>
      <c r="J26" s="81"/>
      <c r="K26" s="78"/>
      <c r="L26" s="82"/>
      <c r="M26" s="61">
        <f ca="1">L33</f>
        <v>156.70000000000002</v>
      </c>
      <c r="N26" s="84"/>
      <c r="O26" s="85" t="str">
        <f>'[3]СТАРТ+'!M22</f>
        <v>Исаев Ю.С.</v>
      </c>
    </row>
    <row r="27" spans="1:15" s="95" customFormat="1" outlineLevel="1">
      <c r="A27" s="92"/>
      <c r="B27" s="92"/>
      <c r="C27" s="93"/>
      <c r="D27" s="82" t="str">
        <f>'[3]СТАРТ+'!C23</f>
        <v>403С</v>
      </c>
      <c r="E27" s="163">
        <f ca="1">'[3]СТАРТ+'!D23</f>
        <v>2.2000000000000002</v>
      </c>
      <c r="F27" s="164">
        <v>5</v>
      </c>
      <c r="G27" s="164">
        <v>5</v>
      </c>
      <c r="H27" s="164">
        <v>5</v>
      </c>
      <c r="I27" s="164">
        <v>5</v>
      </c>
      <c r="J27" s="164">
        <v>4.5</v>
      </c>
      <c r="K27" s="67">
        <f t="shared" ref="K27:K32" si="5">(SUM(F27:J27) -MAX(F27:J27)-MIN(F27:J27))</f>
        <v>15</v>
      </c>
      <c r="L27" s="68">
        <f t="shared" ref="L27:L32" ca="1" si="6">(SUM(F27:J27) -MAX(F27:J27)-MIN(F27:J27))*E27</f>
        <v>33</v>
      </c>
      <c r="M27" s="165">
        <f t="shared" ca="1" si="2"/>
        <v>156.70000000000002</v>
      </c>
      <c r="N27" s="92"/>
      <c r="O27" s="94"/>
    </row>
    <row r="28" spans="1:15" s="95" customFormat="1" outlineLevel="1">
      <c r="A28" s="92"/>
      <c r="B28" s="92"/>
      <c r="C28" s="93"/>
      <c r="D28" s="82" t="str">
        <f>'[3]СТАРТ+'!E23</f>
        <v>105С</v>
      </c>
      <c r="E28" s="163">
        <f ca="1">'[3]СТАРТ+'!F23</f>
        <v>2.4</v>
      </c>
      <c r="F28" s="164">
        <v>2.5</v>
      </c>
      <c r="G28" s="164">
        <v>3</v>
      </c>
      <c r="H28" s="164">
        <v>2</v>
      </c>
      <c r="I28" s="164">
        <v>3</v>
      </c>
      <c r="J28" s="164">
        <v>2.5</v>
      </c>
      <c r="K28" s="67">
        <f t="shared" si="5"/>
        <v>8</v>
      </c>
      <c r="L28" s="68">
        <f t="shared" ca="1" si="6"/>
        <v>19.2</v>
      </c>
      <c r="M28" s="165">
        <f t="shared" ca="1" si="2"/>
        <v>156.70000000000002</v>
      </c>
      <c r="N28" s="92"/>
      <c r="O28" s="94"/>
    </row>
    <row r="29" spans="1:15" s="95" customFormat="1" outlineLevel="1">
      <c r="A29" s="92"/>
      <c r="B29" s="92"/>
      <c r="C29" s="93"/>
      <c r="D29" s="82" t="str">
        <f>'[3]СТАРТ+'!G23</f>
        <v>5132Д</v>
      </c>
      <c r="E29" s="163">
        <f ca="1">'[3]СТАРТ+'!H23</f>
        <v>2.2000000000000002</v>
      </c>
      <c r="F29" s="164">
        <v>3.5</v>
      </c>
      <c r="G29" s="164">
        <v>2</v>
      </c>
      <c r="H29" s="164">
        <v>2</v>
      </c>
      <c r="I29" s="164">
        <v>3</v>
      </c>
      <c r="J29" s="164">
        <v>2</v>
      </c>
      <c r="K29" s="67">
        <f t="shared" si="5"/>
        <v>7</v>
      </c>
      <c r="L29" s="68">
        <f t="shared" ca="1" si="6"/>
        <v>15.400000000000002</v>
      </c>
      <c r="M29" s="165">
        <f t="shared" ca="1" si="2"/>
        <v>156.70000000000002</v>
      </c>
      <c r="N29" s="92"/>
      <c r="O29" s="94"/>
    </row>
    <row r="30" spans="1:15" s="95" customFormat="1" outlineLevel="1">
      <c r="A30" s="92"/>
      <c r="B30" s="92"/>
      <c r="C30" s="93"/>
      <c r="D30" s="82" t="str">
        <f>'[3]СТАРТ+'!I23</f>
        <v>203С</v>
      </c>
      <c r="E30" s="163">
        <f ca="1">'[3]СТАРТ+'!J23</f>
        <v>2</v>
      </c>
      <c r="F30" s="164">
        <v>4</v>
      </c>
      <c r="G30" s="164">
        <v>4.5</v>
      </c>
      <c r="H30" s="164">
        <v>4</v>
      </c>
      <c r="I30" s="164">
        <v>4</v>
      </c>
      <c r="J30" s="164">
        <v>4</v>
      </c>
      <c r="K30" s="67">
        <f t="shared" si="5"/>
        <v>12</v>
      </c>
      <c r="L30" s="68">
        <f t="shared" ca="1" si="6"/>
        <v>24</v>
      </c>
      <c r="M30" s="165">
        <f t="shared" ca="1" si="2"/>
        <v>156.70000000000002</v>
      </c>
      <c r="N30" s="92"/>
      <c r="O30" s="94"/>
    </row>
    <row r="31" spans="1:15" s="95" customFormat="1" outlineLevel="1">
      <c r="A31" s="92"/>
      <c r="B31" s="92"/>
      <c r="C31" s="93"/>
      <c r="D31" s="82" t="str">
        <f>'[3]СТАРТ+'!K23</f>
        <v>303С</v>
      </c>
      <c r="E31" s="163">
        <f ca="1">'[3]СТАРТ+'!L23</f>
        <v>2.1</v>
      </c>
      <c r="F31" s="164">
        <v>6.5</v>
      </c>
      <c r="G31" s="164">
        <v>7</v>
      </c>
      <c r="H31" s="164">
        <v>6.5</v>
      </c>
      <c r="I31" s="164">
        <v>7</v>
      </c>
      <c r="J31" s="164">
        <v>6.5</v>
      </c>
      <c r="K31" s="67">
        <f t="shared" si="5"/>
        <v>20</v>
      </c>
      <c r="L31" s="68">
        <f t="shared" ca="1" si="6"/>
        <v>42</v>
      </c>
      <c r="M31" s="165">
        <f t="shared" ca="1" si="2"/>
        <v>156.70000000000002</v>
      </c>
      <c r="N31" s="92"/>
      <c r="O31" s="94"/>
    </row>
    <row r="32" spans="1:15" s="95" customFormat="1" outlineLevel="1">
      <c r="A32" s="92"/>
      <c r="B32" s="92"/>
      <c r="C32" s="93"/>
      <c r="D32" s="82" t="str">
        <f>'[3]СТАРТ+'!M23</f>
        <v>5231Д</v>
      </c>
      <c r="E32" s="163">
        <f ca="1">'[3]СТАРТ+'!N23</f>
        <v>2.1</v>
      </c>
      <c r="F32" s="164">
        <v>3</v>
      </c>
      <c r="G32" s="164">
        <v>4.5</v>
      </c>
      <c r="H32" s="164">
        <v>4</v>
      </c>
      <c r="I32" s="164">
        <v>3.5</v>
      </c>
      <c r="J32" s="164">
        <v>3.5</v>
      </c>
      <c r="K32" s="67">
        <f t="shared" si="5"/>
        <v>11</v>
      </c>
      <c r="L32" s="68">
        <f t="shared" ca="1" si="6"/>
        <v>23.1</v>
      </c>
      <c r="M32" s="165">
        <f t="shared" ca="1" si="2"/>
        <v>156.70000000000002</v>
      </c>
      <c r="N32" s="92"/>
      <c r="O32" s="94"/>
    </row>
    <row r="33" spans="1:15" ht="12.75">
      <c r="D33" s="150" t="s">
        <v>16</v>
      </c>
      <c r="E33" s="166">
        <f ca="1">SUM(E27:E32)</f>
        <v>13</v>
      </c>
      <c r="L33" s="76">
        <f ca="1">SUM(L27:L32)</f>
        <v>156.70000000000002</v>
      </c>
      <c r="M33" s="165">
        <f t="shared" ca="1" si="2"/>
        <v>156.70000000000002</v>
      </c>
    </row>
    <row r="34" spans="1:15" s="86" customFormat="1" ht="15">
      <c r="A34" s="82">
        <v>4</v>
      </c>
      <c r="B34" s="77">
        <f>'[3]СТАРТ+'!B30</f>
        <v>4</v>
      </c>
      <c r="C34" s="78"/>
      <c r="D34" s="79" t="str">
        <f>'[3]СТАРТ+'!C30</f>
        <v>Бабаскин Илья,2004,1,Екатеринбург "Дв. Молодежи"</v>
      </c>
      <c r="E34" s="162"/>
      <c r="F34" s="78"/>
      <c r="G34" s="78"/>
      <c r="H34" s="78"/>
      <c r="I34" s="78"/>
      <c r="J34" s="81"/>
      <c r="K34" s="78"/>
      <c r="L34" s="82"/>
      <c r="M34" s="61">
        <f ca="1">L41</f>
        <v>194.3</v>
      </c>
      <c r="N34" s="84"/>
      <c r="O34" s="85" t="str">
        <f>'[3]СТАРТ+'!M30</f>
        <v>Ермолаева Т.Е.,Валова Н.Л.</v>
      </c>
    </row>
    <row r="35" spans="1:15" s="95" customFormat="1" outlineLevel="1">
      <c r="A35" s="92"/>
      <c r="B35" s="92"/>
      <c r="C35" s="93"/>
      <c r="D35" s="82" t="str">
        <f>'[3]СТАРТ+'!C31</f>
        <v>104В</v>
      </c>
      <c r="E35" s="163">
        <f ca="1">'[3]СТАРТ+'!D31</f>
        <v>2.2999999999999998</v>
      </c>
      <c r="F35" s="164">
        <v>5</v>
      </c>
      <c r="G35" s="164">
        <v>6</v>
      </c>
      <c r="H35" s="164">
        <v>5.5</v>
      </c>
      <c r="I35" s="164">
        <v>6</v>
      </c>
      <c r="J35" s="164">
        <v>5</v>
      </c>
      <c r="K35" s="67">
        <f t="shared" ref="K35:K40" si="7">(SUM(F35:J35) -MAX(F35:J35)-MIN(F35:J35))</f>
        <v>16.5</v>
      </c>
      <c r="L35" s="68">
        <f t="shared" ref="L35:L40" ca="1" si="8">(SUM(F35:J35) -MAX(F35:J35)-MIN(F35:J35))*E35</f>
        <v>37.949999999999996</v>
      </c>
      <c r="M35" s="165">
        <f t="shared" ca="1" si="2"/>
        <v>194.3</v>
      </c>
      <c r="N35" s="92"/>
      <c r="O35" s="94"/>
    </row>
    <row r="36" spans="1:15" s="95" customFormat="1" outlineLevel="1">
      <c r="A36" s="92"/>
      <c r="B36" s="92"/>
      <c r="C36" s="93"/>
      <c r="D36" s="82" t="str">
        <f>'[3]СТАРТ+'!E31</f>
        <v>403С</v>
      </c>
      <c r="E36" s="163">
        <f ca="1">'[3]СТАРТ+'!F31</f>
        <v>2.2000000000000002</v>
      </c>
      <c r="F36" s="164">
        <v>6</v>
      </c>
      <c r="G36" s="164">
        <v>6.5</v>
      </c>
      <c r="H36" s="164">
        <v>5.5</v>
      </c>
      <c r="I36" s="164">
        <v>5.5</v>
      </c>
      <c r="J36" s="164">
        <v>6.5</v>
      </c>
      <c r="K36" s="67">
        <f t="shared" si="7"/>
        <v>18</v>
      </c>
      <c r="L36" s="68">
        <f t="shared" ca="1" si="8"/>
        <v>39.6</v>
      </c>
      <c r="M36" s="165">
        <f t="shared" ca="1" si="2"/>
        <v>194.3</v>
      </c>
      <c r="N36" s="92"/>
      <c r="O36" s="94"/>
    </row>
    <row r="37" spans="1:15" s="95" customFormat="1" outlineLevel="1">
      <c r="A37" s="92"/>
      <c r="B37" s="92"/>
      <c r="C37" s="93"/>
      <c r="D37" s="82" t="str">
        <f>'[3]СТАРТ+'!G31</f>
        <v>203С</v>
      </c>
      <c r="E37" s="163">
        <f ca="1">'[3]СТАРТ+'!H31</f>
        <v>2</v>
      </c>
      <c r="F37" s="164">
        <v>3.5</v>
      </c>
      <c r="G37" s="164">
        <v>3.5</v>
      </c>
      <c r="H37" s="164">
        <v>4</v>
      </c>
      <c r="I37" s="164">
        <v>4</v>
      </c>
      <c r="J37" s="164">
        <v>3</v>
      </c>
      <c r="K37" s="67">
        <f t="shared" si="7"/>
        <v>11</v>
      </c>
      <c r="L37" s="68">
        <f t="shared" ca="1" si="8"/>
        <v>22</v>
      </c>
      <c r="M37" s="165">
        <f t="shared" ca="1" si="2"/>
        <v>194.3</v>
      </c>
      <c r="N37" s="92"/>
      <c r="O37" s="94"/>
    </row>
    <row r="38" spans="1:15" s="95" customFormat="1" outlineLevel="1">
      <c r="A38" s="92"/>
      <c r="B38" s="92"/>
      <c r="C38" s="93"/>
      <c r="D38" s="82" t="str">
        <f>'[3]СТАРТ+'!I31</f>
        <v>303С</v>
      </c>
      <c r="E38" s="163">
        <f ca="1">'[3]СТАРТ+'!J31</f>
        <v>2.1</v>
      </c>
      <c r="F38" s="164">
        <v>6</v>
      </c>
      <c r="G38" s="164">
        <v>7</v>
      </c>
      <c r="H38" s="164">
        <v>7</v>
      </c>
      <c r="I38" s="164">
        <v>6</v>
      </c>
      <c r="J38" s="164">
        <v>6.5</v>
      </c>
      <c r="K38" s="67">
        <f t="shared" si="7"/>
        <v>19.5</v>
      </c>
      <c r="L38" s="68">
        <f t="shared" ca="1" si="8"/>
        <v>40.950000000000003</v>
      </c>
      <c r="M38" s="165">
        <f t="shared" ca="1" si="2"/>
        <v>194.3</v>
      </c>
      <c r="N38" s="92"/>
      <c r="O38" s="94"/>
    </row>
    <row r="39" spans="1:15" s="95" customFormat="1" outlineLevel="1">
      <c r="A39" s="92"/>
      <c r="B39" s="92"/>
      <c r="C39" s="93"/>
      <c r="D39" s="82" t="str">
        <f>'[3]СТАРТ+'!K31</f>
        <v>5122Д</v>
      </c>
      <c r="E39" s="163">
        <f ca="1">'[3]СТАРТ+'!L31</f>
        <v>1.9</v>
      </c>
      <c r="F39" s="164">
        <v>4.5</v>
      </c>
      <c r="G39" s="164">
        <v>5</v>
      </c>
      <c r="H39" s="164">
        <v>5</v>
      </c>
      <c r="I39" s="164">
        <v>5</v>
      </c>
      <c r="J39" s="164">
        <v>4.5</v>
      </c>
      <c r="K39" s="67">
        <f t="shared" si="7"/>
        <v>14.5</v>
      </c>
      <c r="L39" s="68">
        <f t="shared" ca="1" si="8"/>
        <v>27.549999999999997</v>
      </c>
      <c r="M39" s="165">
        <f t="shared" ca="1" si="2"/>
        <v>194.3</v>
      </c>
      <c r="N39" s="92"/>
      <c r="O39" s="94"/>
    </row>
    <row r="40" spans="1:15" s="95" customFormat="1" outlineLevel="1">
      <c r="A40" s="92"/>
      <c r="B40" s="92"/>
      <c r="C40" s="93"/>
      <c r="D40" s="82" t="str">
        <f>'[3]СТАРТ+'!M31</f>
        <v>401В</v>
      </c>
      <c r="E40" s="163">
        <f ca="1">'[3]СТАРТ+'!N31</f>
        <v>1.5</v>
      </c>
      <c r="F40" s="164">
        <v>5.5</v>
      </c>
      <c r="G40" s="164">
        <v>6</v>
      </c>
      <c r="H40" s="164">
        <v>5.5</v>
      </c>
      <c r="I40" s="164">
        <v>6</v>
      </c>
      <c r="J40" s="164">
        <v>6</v>
      </c>
      <c r="K40" s="67">
        <f t="shared" si="7"/>
        <v>17.5</v>
      </c>
      <c r="L40" s="68">
        <f t="shared" ca="1" si="8"/>
        <v>26.25</v>
      </c>
      <c r="M40" s="165">
        <f t="shared" ca="1" si="2"/>
        <v>194.3</v>
      </c>
      <c r="N40" s="92"/>
      <c r="O40" s="94"/>
    </row>
    <row r="41" spans="1:15" ht="12.75">
      <c r="D41" s="150" t="s">
        <v>16</v>
      </c>
      <c r="E41" s="166">
        <f ca="1">SUM(E35:E40)</f>
        <v>12</v>
      </c>
      <c r="L41" s="76">
        <f ca="1">SUM(L35:L40)</f>
        <v>194.3</v>
      </c>
      <c r="M41" s="165">
        <f t="shared" ca="1" si="2"/>
        <v>194.3</v>
      </c>
    </row>
    <row r="42" spans="1:15" s="86" customFormat="1" ht="15">
      <c r="A42" s="82">
        <v>5</v>
      </c>
      <c r="B42" s="77">
        <f>'[3]СТАРТ+'!B38</f>
        <v>5</v>
      </c>
      <c r="C42" s="78"/>
      <c r="D42" s="79" t="str">
        <f>'[3]СТАРТ+'!C38</f>
        <v>Едутов Игорь,2004,1,Санкт-Петербург "Невская Волна"</v>
      </c>
      <c r="E42" s="162"/>
      <c r="F42" s="78"/>
      <c r="G42" s="78"/>
      <c r="H42" s="78"/>
      <c r="I42" s="78"/>
      <c r="J42" s="81"/>
      <c r="K42" s="78"/>
      <c r="L42" s="82"/>
      <c r="M42" s="61">
        <f ca="1">L49</f>
        <v>204.95000000000002</v>
      </c>
      <c r="N42" s="84"/>
      <c r="O42" s="85" t="str">
        <f>'[3]СТАРТ+'!M38</f>
        <v>Данюковы Р.В.,С.О.</v>
      </c>
    </row>
    <row r="43" spans="1:15" s="95" customFormat="1" outlineLevel="1">
      <c r="A43" s="92"/>
      <c r="B43" s="92"/>
      <c r="C43" s="93"/>
      <c r="D43" s="82" t="str">
        <f>'[3]СТАРТ+'!C39</f>
        <v>403В</v>
      </c>
      <c r="E43" s="163">
        <f ca="1">'[3]СТАРТ+'!D39</f>
        <v>2.4</v>
      </c>
      <c r="F43" s="164">
        <v>5</v>
      </c>
      <c r="G43" s="164">
        <v>5</v>
      </c>
      <c r="H43" s="164">
        <v>4.5</v>
      </c>
      <c r="I43" s="164">
        <v>4.5</v>
      </c>
      <c r="J43" s="164">
        <v>4.5</v>
      </c>
      <c r="K43" s="67">
        <f t="shared" ref="K43:K48" si="9">(SUM(F43:J43) -MAX(F43:J43)-MIN(F43:J43))</f>
        <v>14</v>
      </c>
      <c r="L43" s="68">
        <f t="shared" ref="L43:L48" ca="1" si="10">(SUM(F43:J43) -MAX(F43:J43)-MIN(F43:J43))*E43</f>
        <v>33.6</v>
      </c>
      <c r="M43" s="165">
        <f t="shared" ca="1" si="2"/>
        <v>204.95000000000002</v>
      </c>
      <c r="N43" s="92"/>
      <c r="O43" s="94"/>
    </row>
    <row r="44" spans="1:15" s="95" customFormat="1" outlineLevel="1">
      <c r="A44" s="92"/>
      <c r="B44" s="92"/>
      <c r="C44" s="93"/>
      <c r="D44" s="82" t="str">
        <f>'[3]СТАРТ+'!E39</f>
        <v>105С</v>
      </c>
      <c r="E44" s="163">
        <f ca="1">'[3]СТАРТ+'!F39</f>
        <v>2.4</v>
      </c>
      <c r="F44" s="164">
        <v>3.5</v>
      </c>
      <c r="G44" s="164">
        <v>3</v>
      </c>
      <c r="H44" s="164">
        <v>3</v>
      </c>
      <c r="I44" s="164">
        <v>2.5</v>
      </c>
      <c r="J44" s="164">
        <v>2.5</v>
      </c>
      <c r="K44" s="67">
        <f t="shared" si="9"/>
        <v>8.5</v>
      </c>
      <c r="L44" s="68">
        <f t="shared" ca="1" si="10"/>
        <v>20.399999999999999</v>
      </c>
      <c r="M44" s="165">
        <f t="shared" ca="1" si="2"/>
        <v>204.95000000000002</v>
      </c>
      <c r="N44" s="92"/>
      <c r="O44" s="94"/>
    </row>
    <row r="45" spans="1:15" s="95" customFormat="1" outlineLevel="1">
      <c r="A45" s="92"/>
      <c r="B45" s="92"/>
      <c r="C45" s="93"/>
      <c r="D45" s="82" t="str">
        <f>'[3]СТАРТ+'!G39</f>
        <v>5132Д</v>
      </c>
      <c r="E45" s="163">
        <f ca="1">'[3]СТАРТ+'!H39</f>
        <v>2.2000000000000002</v>
      </c>
      <c r="F45" s="164">
        <v>5.5</v>
      </c>
      <c r="G45" s="164">
        <v>5.5</v>
      </c>
      <c r="H45" s="164">
        <v>6</v>
      </c>
      <c r="I45" s="164">
        <v>5</v>
      </c>
      <c r="J45" s="164">
        <v>6</v>
      </c>
      <c r="K45" s="67">
        <f t="shared" si="9"/>
        <v>17</v>
      </c>
      <c r="L45" s="68">
        <f t="shared" ca="1" si="10"/>
        <v>37.400000000000006</v>
      </c>
      <c r="M45" s="165">
        <f t="shared" ca="1" si="2"/>
        <v>204.95000000000002</v>
      </c>
      <c r="N45" s="92"/>
      <c r="O45" s="94"/>
    </row>
    <row r="46" spans="1:15" s="95" customFormat="1" outlineLevel="1">
      <c r="A46" s="92"/>
      <c r="B46" s="92"/>
      <c r="C46" s="93"/>
      <c r="D46" s="82" t="str">
        <f>'[3]СТАРТ+'!I39</f>
        <v>203В</v>
      </c>
      <c r="E46" s="163">
        <f ca="1">'[3]СТАРТ+'!J39</f>
        <v>2.2999999999999998</v>
      </c>
      <c r="F46" s="164">
        <v>5.5</v>
      </c>
      <c r="G46" s="164">
        <v>6</v>
      </c>
      <c r="H46" s="164">
        <v>5.5</v>
      </c>
      <c r="I46" s="164">
        <v>5.5</v>
      </c>
      <c r="J46" s="164">
        <v>5.5</v>
      </c>
      <c r="K46" s="67">
        <f t="shared" si="9"/>
        <v>16.5</v>
      </c>
      <c r="L46" s="68">
        <f t="shared" ca="1" si="10"/>
        <v>37.949999999999996</v>
      </c>
      <c r="M46" s="165">
        <f t="shared" ca="1" si="2"/>
        <v>204.95000000000002</v>
      </c>
      <c r="N46" s="92"/>
      <c r="O46" s="94"/>
    </row>
    <row r="47" spans="1:15" s="95" customFormat="1" outlineLevel="1">
      <c r="A47" s="92"/>
      <c r="B47" s="92"/>
      <c r="C47" s="93"/>
      <c r="D47" s="82" t="str">
        <f>'[3]СТАРТ+'!K39</f>
        <v>303С</v>
      </c>
      <c r="E47" s="163">
        <f ca="1">'[3]СТАРТ+'!L39</f>
        <v>2.1</v>
      </c>
      <c r="F47" s="164">
        <v>7</v>
      </c>
      <c r="G47" s="164">
        <v>7.5</v>
      </c>
      <c r="H47" s="164">
        <v>8</v>
      </c>
      <c r="I47" s="164">
        <v>7.5</v>
      </c>
      <c r="J47" s="164">
        <v>7</v>
      </c>
      <c r="K47" s="67">
        <f t="shared" si="9"/>
        <v>22</v>
      </c>
      <c r="L47" s="68">
        <f t="shared" ca="1" si="10"/>
        <v>46.2</v>
      </c>
      <c r="M47" s="165">
        <f t="shared" ca="1" si="2"/>
        <v>204.95000000000002</v>
      </c>
      <c r="N47" s="92"/>
      <c r="O47" s="94"/>
    </row>
    <row r="48" spans="1:15" s="95" customFormat="1" outlineLevel="1">
      <c r="A48" s="92"/>
      <c r="B48" s="92"/>
      <c r="C48" s="93"/>
      <c r="D48" s="82" t="str">
        <f>'[3]СТАРТ+'!M39</f>
        <v>5231Д</v>
      </c>
      <c r="E48" s="163">
        <f ca="1">'[3]СТАРТ+'!N39</f>
        <v>2.1</v>
      </c>
      <c r="F48" s="164">
        <v>5</v>
      </c>
      <c r="G48" s="164">
        <v>4.5</v>
      </c>
      <c r="H48" s="164">
        <v>4.5</v>
      </c>
      <c r="I48" s="164">
        <v>4.5</v>
      </c>
      <c r="J48" s="164">
        <v>5</v>
      </c>
      <c r="K48" s="67">
        <f t="shared" si="9"/>
        <v>14</v>
      </c>
      <c r="L48" s="68">
        <f t="shared" ca="1" si="10"/>
        <v>29.400000000000002</v>
      </c>
      <c r="M48" s="165">
        <f t="shared" ca="1" si="2"/>
        <v>204.95000000000002</v>
      </c>
      <c r="N48" s="92"/>
      <c r="O48" s="94"/>
    </row>
    <row r="49" spans="1:15" ht="12.75">
      <c r="D49" s="150" t="s">
        <v>16</v>
      </c>
      <c r="E49" s="166">
        <f ca="1">SUM(E43:E48)</f>
        <v>13.5</v>
      </c>
      <c r="L49" s="76">
        <f ca="1">SUM(L43:L48)</f>
        <v>204.95000000000002</v>
      </c>
      <c r="M49" s="165">
        <f t="shared" ca="1" si="2"/>
        <v>204.95000000000002</v>
      </c>
    </row>
    <row r="50" spans="1:15" s="86" customFormat="1" ht="15">
      <c r="A50" s="82">
        <v>6</v>
      </c>
      <c r="B50" s="77">
        <f>'[3]СТАРТ+'!B46</f>
        <v>6</v>
      </c>
      <c r="C50" s="78"/>
      <c r="D50" s="79" t="str">
        <f>'[3]СТАРТ+'!C46</f>
        <v>Петухов Михаил,2003,КМС,Москва "Юность Москвы", ВС</v>
      </c>
      <c r="E50" s="162"/>
      <c r="F50" s="78"/>
      <c r="G50" s="78"/>
      <c r="H50" s="78"/>
      <c r="I50" s="78"/>
      <c r="J50" s="81"/>
      <c r="K50" s="78"/>
      <c r="L50" s="82"/>
      <c r="M50" s="61">
        <f ca="1">L57</f>
        <v>240.64999999999998</v>
      </c>
      <c r="N50" s="84"/>
      <c r="O50" s="85" t="str">
        <f>'[3]СТАРТ+'!M46</f>
        <v>Немчинова Л.В.</v>
      </c>
    </row>
    <row r="51" spans="1:15" s="95" customFormat="1" outlineLevel="1">
      <c r="A51" s="92"/>
      <c r="B51" s="92"/>
      <c r="C51" s="93"/>
      <c r="D51" s="82" t="str">
        <f>'[3]СТАРТ+'!C47</f>
        <v>403В</v>
      </c>
      <c r="E51" s="163">
        <f ca="1">'[3]СТАРТ+'!D47</f>
        <v>2.4</v>
      </c>
      <c r="F51" s="164">
        <v>5</v>
      </c>
      <c r="G51" s="164">
        <v>4.5</v>
      </c>
      <c r="H51" s="164">
        <v>4</v>
      </c>
      <c r="I51" s="164">
        <v>4.5</v>
      </c>
      <c r="J51" s="164">
        <v>4</v>
      </c>
      <c r="K51" s="67">
        <f t="shared" ref="K51:K56" si="11">(SUM(F51:J51) -MAX(F51:J51)-MIN(F51:J51))</f>
        <v>13</v>
      </c>
      <c r="L51" s="68">
        <f t="shared" ref="L51:L56" ca="1" si="12">(SUM(F51:J51) -MAX(F51:J51)-MIN(F51:J51))*E51</f>
        <v>31.2</v>
      </c>
      <c r="M51" s="165">
        <f t="shared" ca="1" si="2"/>
        <v>240.64999999999998</v>
      </c>
      <c r="N51" s="92"/>
      <c r="O51" s="94"/>
    </row>
    <row r="52" spans="1:15" s="95" customFormat="1" outlineLevel="1">
      <c r="A52" s="92"/>
      <c r="B52" s="92"/>
      <c r="C52" s="93"/>
      <c r="D52" s="82" t="str">
        <f>'[3]СТАРТ+'!E47</f>
        <v>404С</v>
      </c>
      <c r="E52" s="163">
        <f ca="1">'[3]СТАРТ+'!F47</f>
        <v>2.8</v>
      </c>
      <c r="F52" s="164">
        <v>5</v>
      </c>
      <c r="G52" s="164">
        <v>5</v>
      </c>
      <c r="H52" s="164">
        <v>5</v>
      </c>
      <c r="I52" s="164">
        <v>5</v>
      </c>
      <c r="J52" s="164">
        <v>5</v>
      </c>
      <c r="K52" s="67">
        <f t="shared" si="11"/>
        <v>15</v>
      </c>
      <c r="L52" s="68">
        <f t="shared" ca="1" si="12"/>
        <v>42</v>
      </c>
      <c r="M52" s="165">
        <f t="shared" ca="1" si="2"/>
        <v>240.64999999999998</v>
      </c>
      <c r="N52" s="92"/>
      <c r="O52" s="94"/>
    </row>
    <row r="53" spans="1:15" s="95" customFormat="1" outlineLevel="1">
      <c r="A53" s="92"/>
      <c r="B53" s="92"/>
      <c r="C53" s="93"/>
      <c r="D53" s="82" t="str">
        <f>'[3]СТАРТ+'!G47</f>
        <v>105В</v>
      </c>
      <c r="E53" s="163">
        <f ca="1">'[3]СТАРТ+'!H47</f>
        <v>2.6</v>
      </c>
      <c r="F53" s="164">
        <v>6</v>
      </c>
      <c r="G53" s="164">
        <v>6</v>
      </c>
      <c r="H53" s="164">
        <v>6</v>
      </c>
      <c r="I53" s="164">
        <v>6.5</v>
      </c>
      <c r="J53" s="164">
        <v>6</v>
      </c>
      <c r="K53" s="67">
        <f t="shared" si="11"/>
        <v>18</v>
      </c>
      <c r="L53" s="68">
        <f t="shared" ca="1" si="12"/>
        <v>46.800000000000004</v>
      </c>
      <c r="M53" s="165">
        <f t="shared" ca="1" si="2"/>
        <v>240.64999999999998</v>
      </c>
      <c r="N53" s="92"/>
      <c r="O53" s="94"/>
    </row>
    <row r="54" spans="1:15" s="95" customFormat="1" outlineLevel="1">
      <c r="A54" s="92"/>
      <c r="B54" s="92"/>
      <c r="C54" s="93"/>
      <c r="D54" s="82" t="str">
        <f>'[3]СТАРТ+'!I47</f>
        <v>203В</v>
      </c>
      <c r="E54" s="163">
        <f ca="1">'[3]СТАРТ+'!J47</f>
        <v>2.2999999999999998</v>
      </c>
      <c r="F54" s="164">
        <v>3.5</v>
      </c>
      <c r="G54" s="164">
        <v>3</v>
      </c>
      <c r="H54" s="164">
        <v>3</v>
      </c>
      <c r="I54" s="164">
        <v>3.5</v>
      </c>
      <c r="J54" s="164">
        <v>3</v>
      </c>
      <c r="K54" s="67">
        <f t="shared" si="11"/>
        <v>9.5</v>
      </c>
      <c r="L54" s="68">
        <f t="shared" ca="1" si="12"/>
        <v>21.849999999999998</v>
      </c>
      <c r="M54" s="165">
        <f t="shared" ca="1" si="2"/>
        <v>240.64999999999998</v>
      </c>
      <c r="N54" s="92"/>
      <c r="O54" s="94"/>
    </row>
    <row r="55" spans="1:15" s="95" customFormat="1" outlineLevel="1">
      <c r="A55" s="92"/>
      <c r="B55" s="92"/>
      <c r="C55" s="93"/>
      <c r="D55" s="82" t="str">
        <f>'[3]СТАРТ+'!K47</f>
        <v>303В</v>
      </c>
      <c r="E55" s="163">
        <f ca="1">'[3]СТАРТ+'!L47</f>
        <v>2.4</v>
      </c>
      <c r="F55" s="164">
        <v>6</v>
      </c>
      <c r="G55" s="164">
        <v>7</v>
      </c>
      <c r="H55" s="164">
        <v>7.5</v>
      </c>
      <c r="I55" s="164">
        <v>6.5</v>
      </c>
      <c r="J55" s="164">
        <v>6</v>
      </c>
      <c r="K55" s="67">
        <f t="shared" si="11"/>
        <v>19.5</v>
      </c>
      <c r="L55" s="68">
        <f t="shared" ca="1" si="12"/>
        <v>46.8</v>
      </c>
      <c r="M55" s="165">
        <f t="shared" ca="1" si="2"/>
        <v>240.64999999999998</v>
      </c>
      <c r="N55" s="92"/>
      <c r="O55" s="94"/>
    </row>
    <row r="56" spans="1:15" s="95" customFormat="1" outlineLevel="1">
      <c r="A56" s="92"/>
      <c r="B56" s="92"/>
      <c r="C56" s="93"/>
      <c r="D56" s="82" t="str">
        <f>'[3]СТАРТ+'!M47</f>
        <v>5134Д</v>
      </c>
      <c r="E56" s="163">
        <f ca="1">'[3]СТАРТ+'!N47</f>
        <v>2.6</v>
      </c>
      <c r="F56" s="164">
        <v>6.5</v>
      </c>
      <c r="G56" s="164">
        <v>6.5</v>
      </c>
      <c r="H56" s="164">
        <v>6.5</v>
      </c>
      <c r="I56" s="164">
        <v>7</v>
      </c>
      <c r="J56" s="164">
        <v>7.5</v>
      </c>
      <c r="K56" s="67">
        <f t="shared" si="11"/>
        <v>20</v>
      </c>
      <c r="L56" s="68">
        <f t="shared" ca="1" si="12"/>
        <v>52</v>
      </c>
      <c r="M56" s="165">
        <f t="shared" ca="1" si="2"/>
        <v>240.64999999999998</v>
      </c>
      <c r="N56" s="92"/>
      <c r="O56" s="94"/>
    </row>
    <row r="57" spans="1:15" ht="12.75">
      <c r="D57" s="150" t="s">
        <v>16</v>
      </c>
      <c r="E57" s="166">
        <f ca="1">SUM(E51:E56)</f>
        <v>15.099999999999998</v>
      </c>
      <c r="L57" s="76">
        <f ca="1">SUM(L51:L56)</f>
        <v>240.64999999999998</v>
      </c>
      <c r="M57" s="165">
        <f t="shared" ca="1" si="2"/>
        <v>240.64999999999998</v>
      </c>
    </row>
    <row r="58" spans="1:15" s="86" customFormat="1" ht="15">
      <c r="A58" s="82">
        <v>7</v>
      </c>
      <c r="B58" s="77">
        <f>'[3]СТАРТ+'!B54</f>
        <v>7</v>
      </c>
      <c r="C58" s="78"/>
      <c r="D58" s="79" t="str">
        <f>'[3]СТАРТ+'!C54</f>
        <v>Усов Илья,2003,КМС,Ставрополь ДЮСШОР№2</v>
      </c>
      <c r="E58" s="162"/>
      <c r="F58" s="78"/>
      <c r="G58" s="78"/>
      <c r="H58" s="78"/>
      <c r="I58" s="78"/>
      <c r="J58" s="81"/>
      <c r="K58" s="78"/>
      <c r="L58" s="82"/>
      <c r="M58" s="61">
        <f ca="1">L65</f>
        <v>156.5</v>
      </c>
      <c r="N58" s="84"/>
      <c r="O58" s="85" t="str">
        <f>'[3]СТАРТ+'!M54</f>
        <v>Исаев Ю.С.</v>
      </c>
    </row>
    <row r="59" spans="1:15" s="95" customFormat="1" outlineLevel="1">
      <c r="A59" s="92"/>
      <c r="B59" s="92"/>
      <c r="C59" s="93"/>
      <c r="D59" s="82" t="str">
        <f>'[3]СТАРТ+'!C55</f>
        <v>403С</v>
      </c>
      <c r="E59" s="163">
        <f ca="1">'[3]СТАРТ+'!D55</f>
        <v>2.2000000000000002</v>
      </c>
      <c r="F59" s="164">
        <v>5</v>
      </c>
      <c r="G59" s="164">
        <v>5.5</v>
      </c>
      <c r="H59" s="164">
        <v>5.5</v>
      </c>
      <c r="I59" s="164">
        <v>4.5</v>
      </c>
      <c r="J59" s="164">
        <v>5</v>
      </c>
      <c r="K59" s="67">
        <f t="shared" ref="K59:K64" si="13">(SUM(F59:J59) -MAX(F59:J59)-MIN(F59:J59))</f>
        <v>15.5</v>
      </c>
      <c r="L59" s="68">
        <f t="shared" ref="L59:L64" ca="1" si="14">(SUM(F59:J59) -MAX(F59:J59)-MIN(F59:J59))*E59</f>
        <v>34.1</v>
      </c>
      <c r="M59" s="165">
        <f t="shared" ca="1" si="2"/>
        <v>156.5</v>
      </c>
      <c r="N59" s="92"/>
      <c r="O59" s="94"/>
    </row>
    <row r="60" spans="1:15" s="95" customFormat="1" outlineLevel="1">
      <c r="A60" s="92"/>
      <c r="B60" s="92"/>
      <c r="C60" s="93"/>
      <c r="D60" s="82" t="str">
        <f>'[3]СТАРТ+'!E55</f>
        <v>104С</v>
      </c>
      <c r="E60" s="163">
        <f ca="1">'[3]СТАРТ+'!F55</f>
        <v>2.2000000000000002</v>
      </c>
      <c r="F60" s="164">
        <v>5</v>
      </c>
      <c r="G60" s="164">
        <v>4.5</v>
      </c>
      <c r="H60" s="164">
        <v>4.5</v>
      </c>
      <c r="I60" s="164">
        <v>4</v>
      </c>
      <c r="J60" s="164">
        <v>4.5</v>
      </c>
      <c r="K60" s="67">
        <f t="shared" si="13"/>
        <v>13.5</v>
      </c>
      <c r="L60" s="68">
        <f t="shared" ca="1" si="14"/>
        <v>29.700000000000003</v>
      </c>
      <c r="M60" s="165">
        <f t="shared" ca="1" si="2"/>
        <v>156.5</v>
      </c>
      <c r="N60" s="92"/>
      <c r="O60" s="94"/>
    </row>
    <row r="61" spans="1:15" s="95" customFormat="1" outlineLevel="1">
      <c r="A61" s="92"/>
      <c r="B61" s="92"/>
      <c r="C61" s="93"/>
      <c r="D61" s="82" t="str">
        <f>'[3]СТАРТ+'!G55</f>
        <v>203С</v>
      </c>
      <c r="E61" s="163">
        <f ca="1">'[3]СТАРТ+'!H55</f>
        <v>2</v>
      </c>
      <c r="F61" s="164">
        <v>5</v>
      </c>
      <c r="G61" s="164">
        <v>5</v>
      </c>
      <c r="H61" s="164">
        <v>5</v>
      </c>
      <c r="I61" s="164">
        <v>5</v>
      </c>
      <c r="J61" s="164">
        <v>5</v>
      </c>
      <c r="K61" s="67">
        <f t="shared" si="13"/>
        <v>15</v>
      </c>
      <c r="L61" s="68">
        <f t="shared" ca="1" si="14"/>
        <v>30</v>
      </c>
      <c r="M61" s="165">
        <f t="shared" ca="1" si="2"/>
        <v>156.5</v>
      </c>
      <c r="N61" s="92"/>
      <c r="O61" s="94"/>
    </row>
    <row r="62" spans="1:15" s="95" customFormat="1" outlineLevel="1">
      <c r="A62" s="92"/>
      <c r="B62" s="92"/>
      <c r="C62" s="93"/>
      <c r="D62" s="82" t="str">
        <f>'[3]СТАРТ+'!I55</f>
        <v>303С</v>
      </c>
      <c r="E62" s="163">
        <f ca="1">'[3]СТАРТ+'!J55</f>
        <v>2.1</v>
      </c>
      <c r="F62" s="164">
        <v>3.5</v>
      </c>
      <c r="G62" s="164">
        <v>3.5</v>
      </c>
      <c r="H62" s="164">
        <v>4</v>
      </c>
      <c r="I62" s="164">
        <v>4</v>
      </c>
      <c r="J62" s="164">
        <v>3</v>
      </c>
      <c r="K62" s="67">
        <f t="shared" si="13"/>
        <v>11</v>
      </c>
      <c r="L62" s="68">
        <f t="shared" ca="1" si="14"/>
        <v>23.1</v>
      </c>
      <c r="M62" s="165">
        <f t="shared" ca="1" si="2"/>
        <v>156.5</v>
      </c>
      <c r="N62" s="92"/>
      <c r="O62" s="94"/>
    </row>
    <row r="63" spans="1:15" s="95" customFormat="1" outlineLevel="1">
      <c r="A63" s="92"/>
      <c r="B63" s="92"/>
      <c r="C63" s="93"/>
      <c r="D63" s="82" t="str">
        <f>'[3]СТАРТ+'!K55</f>
        <v>5122Д</v>
      </c>
      <c r="E63" s="163">
        <f ca="1">'[3]СТАРТ+'!L55</f>
        <v>1.9</v>
      </c>
      <c r="F63" s="164">
        <v>3.5</v>
      </c>
      <c r="G63" s="164">
        <v>4</v>
      </c>
      <c r="H63" s="164">
        <v>4</v>
      </c>
      <c r="I63" s="164">
        <v>3.5</v>
      </c>
      <c r="J63" s="164">
        <v>3.5</v>
      </c>
      <c r="K63" s="67">
        <f t="shared" si="13"/>
        <v>11</v>
      </c>
      <c r="L63" s="68">
        <f t="shared" ca="1" si="14"/>
        <v>20.9</v>
      </c>
      <c r="M63" s="165">
        <f t="shared" ca="1" si="2"/>
        <v>156.5</v>
      </c>
      <c r="N63" s="92"/>
      <c r="O63" s="94"/>
    </row>
    <row r="64" spans="1:15" s="95" customFormat="1" outlineLevel="1">
      <c r="A64" s="92"/>
      <c r="B64" s="92"/>
      <c r="C64" s="93"/>
      <c r="D64" s="82" t="str">
        <f>'[3]СТАРТ+'!M55</f>
        <v>5221Д</v>
      </c>
      <c r="E64" s="163">
        <f ca="1">'[3]СТАРТ+'!N55</f>
        <v>1.7</v>
      </c>
      <c r="F64" s="164">
        <v>4.5</v>
      </c>
      <c r="G64" s="164">
        <v>4</v>
      </c>
      <c r="H64" s="164">
        <v>3.5</v>
      </c>
      <c r="I64" s="164">
        <v>3.5</v>
      </c>
      <c r="J64" s="164">
        <v>3.5</v>
      </c>
      <c r="K64" s="67">
        <f t="shared" si="13"/>
        <v>11</v>
      </c>
      <c r="L64" s="68">
        <f t="shared" ca="1" si="14"/>
        <v>18.7</v>
      </c>
      <c r="M64" s="165">
        <f t="shared" ca="1" si="2"/>
        <v>156.5</v>
      </c>
      <c r="N64" s="92"/>
      <c r="O64" s="94"/>
    </row>
    <row r="65" spans="1:15" ht="12.75">
      <c r="D65" s="150" t="s">
        <v>16</v>
      </c>
      <c r="E65" s="166">
        <f ca="1">SUM(E59:E64)</f>
        <v>12.1</v>
      </c>
      <c r="L65" s="76">
        <f ca="1">SUM(L59:L64)</f>
        <v>156.5</v>
      </c>
      <c r="M65" s="165">
        <f t="shared" ca="1" si="2"/>
        <v>156.5</v>
      </c>
    </row>
    <row r="66" spans="1:15" s="86" customFormat="1" ht="15">
      <c r="A66" s="82">
        <v>8</v>
      </c>
      <c r="B66" s="77">
        <f>'[3]СТАРТ+'!B62</f>
        <v>8</v>
      </c>
      <c r="C66" s="78"/>
      <c r="D66" s="79" t="str">
        <f>'[3]СТАРТ+'!C62</f>
        <v>Новиков Александр,2004,1,МО,Руза,СДЮСШОР</v>
      </c>
      <c r="E66" s="162"/>
      <c r="F66" s="78"/>
      <c r="G66" s="78"/>
      <c r="H66" s="78"/>
      <c r="I66" s="78"/>
      <c r="J66" s="81"/>
      <c r="K66" s="78"/>
      <c r="L66" s="82"/>
      <c r="M66" s="61">
        <f ca="1">L73</f>
        <v>187.5</v>
      </c>
      <c r="N66" s="84"/>
      <c r="O66" s="85" t="str">
        <f>'[3]СТАРТ+'!M62</f>
        <v>Косырев А.В,Толмачева И.В.</v>
      </c>
    </row>
    <row r="67" spans="1:15" s="95" customFormat="1" outlineLevel="1">
      <c r="A67" s="92"/>
      <c r="B67" s="92"/>
      <c r="C67" s="93"/>
      <c r="D67" s="82" t="str">
        <f>'[3]СТАРТ+'!C63</f>
        <v>103В</v>
      </c>
      <c r="E67" s="163">
        <f ca="1">'[3]СТАРТ+'!D63</f>
        <v>1.7</v>
      </c>
      <c r="F67" s="164">
        <v>6.5</v>
      </c>
      <c r="G67" s="164">
        <v>6.5</v>
      </c>
      <c r="H67" s="164">
        <v>6.5</v>
      </c>
      <c r="I67" s="164">
        <v>6.5</v>
      </c>
      <c r="J67" s="164">
        <v>6.5</v>
      </c>
      <c r="K67" s="67">
        <f t="shared" ref="K67:K72" si="15">(SUM(F67:J67) -MAX(F67:J67)-MIN(F67:J67))</f>
        <v>19.5</v>
      </c>
      <c r="L67" s="68">
        <f t="shared" ref="L67:L72" ca="1" si="16">(SUM(F67:J67) -MAX(F67:J67)-MIN(F67:J67))*E67</f>
        <v>33.15</v>
      </c>
      <c r="M67" s="165">
        <f t="shared" ca="1" si="2"/>
        <v>187.5</v>
      </c>
      <c r="N67" s="92"/>
      <c r="O67" s="94"/>
    </row>
    <row r="68" spans="1:15" s="95" customFormat="1" outlineLevel="1">
      <c r="A68" s="92"/>
      <c r="B68" s="92"/>
      <c r="C68" s="93"/>
      <c r="D68" s="82" t="str">
        <f>'[3]СТАРТ+'!E63</f>
        <v>403С</v>
      </c>
      <c r="E68" s="163">
        <f ca="1">'[3]СТАРТ+'!F63</f>
        <v>2.2000000000000002</v>
      </c>
      <c r="F68" s="164">
        <v>4.5</v>
      </c>
      <c r="G68" s="164">
        <v>4.5</v>
      </c>
      <c r="H68" s="164">
        <v>3.5</v>
      </c>
      <c r="I68" s="164">
        <v>5</v>
      </c>
      <c r="J68" s="164">
        <v>5</v>
      </c>
      <c r="K68" s="67">
        <f t="shared" si="15"/>
        <v>14</v>
      </c>
      <c r="L68" s="68">
        <f t="shared" ca="1" si="16"/>
        <v>30.800000000000004</v>
      </c>
      <c r="M68" s="165">
        <f t="shared" ca="1" si="2"/>
        <v>187.5</v>
      </c>
      <c r="N68" s="92"/>
      <c r="O68" s="94"/>
    </row>
    <row r="69" spans="1:15" s="95" customFormat="1" outlineLevel="1">
      <c r="A69" s="92"/>
      <c r="B69" s="92"/>
      <c r="C69" s="93"/>
      <c r="D69" s="82" t="str">
        <f>'[3]СТАРТ+'!G63</f>
        <v>105С</v>
      </c>
      <c r="E69" s="163">
        <f ca="1">'[3]СТАРТ+'!H63</f>
        <v>2.4</v>
      </c>
      <c r="F69" s="164">
        <v>4</v>
      </c>
      <c r="G69" s="164">
        <v>4</v>
      </c>
      <c r="H69" s="164">
        <v>4.5</v>
      </c>
      <c r="I69" s="164">
        <v>4.5</v>
      </c>
      <c r="J69" s="164">
        <v>4</v>
      </c>
      <c r="K69" s="67">
        <f t="shared" si="15"/>
        <v>12.5</v>
      </c>
      <c r="L69" s="68">
        <f t="shared" ca="1" si="16"/>
        <v>30</v>
      </c>
      <c r="M69" s="165">
        <f t="shared" ca="1" si="2"/>
        <v>187.5</v>
      </c>
      <c r="N69" s="92"/>
      <c r="O69" s="94"/>
    </row>
    <row r="70" spans="1:15" s="95" customFormat="1" outlineLevel="1">
      <c r="A70" s="92"/>
      <c r="B70" s="92"/>
      <c r="C70" s="93"/>
      <c r="D70" s="82" t="str">
        <f>'[3]СТАРТ+'!I63</f>
        <v>203В</v>
      </c>
      <c r="E70" s="163">
        <f ca="1">'[3]СТАРТ+'!J63</f>
        <v>2.2999999999999998</v>
      </c>
      <c r="F70" s="164">
        <v>5.5</v>
      </c>
      <c r="G70" s="164">
        <v>6.5</v>
      </c>
      <c r="H70" s="164">
        <v>6</v>
      </c>
      <c r="I70" s="164">
        <v>6</v>
      </c>
      <c r="J70" s="164">
        <v>6</v>
      </c>
      <c r="K70" s="67">
        <f t="shared" si="15"/>
        <v>18</v>
      </c>
      <c r="L70" s="68">
        <f t="shared" ca="1" si="16"/>
        <v>41.4</v>
      </c>
      <c r="M70" s="165">
        <f t="shared" ca="1" si="2"/>
        <v>187.5</v>
      </c>
      <c r="N70" s="92"/>
      <c r="O70" s="94"/>
    </row>
    <row r="71" spans="1:15" s="95" customFormat="1" outlineLevel="1">
      <c r="A71" s="92"/>
      <c r="B71" s="92"/>
      <c r="C71" s="93"/>
      <c r="D71" s="82" t="str">
        <f>'[3]СТАРТ+'!K63</f>
        <v>303С</v>
      </c>
      <c r="E71" s="163">
        <f ca="1">'[3]СТАРТ+'!L63</f>
        <v>2.1</v>
      </c>
      <c r="F71" s="164">
        <v>5.5</v>
      </c>
      <c r="G71" s="164">
        <v>6.5</v>
      </c>
      <c r="H71" s="164">
        <v>6</v>
      </c>
      <c r="I71" s="164">
        <v>6</v>
      </c>
      <c r="J71" s="164">
        <v>5</v>
      </c>
      <c r="K71" s="67">
        <f t="shared" si="15"/>
        <v>17.5</v>
      </c>
      <c r="L71" s="68">
        <f t="shared" ca="1" si="16"/>
        <v>36.75</v>
      </c>
      <c r="M71" s="165">
        <f t="shared" ca="1" si="2"/>
        <v>187.5</v>
      </c>
      <c r="N71" s="92"/>
      <c r="O71" s="94"/>
    </row>
    <row r="72" spans="1:15" s="95" customFormat="1" outlineLevel="1">
      <c r="A72" s="92"/>
      <c r="B72" s="92"/>
      <c r="C72" s="93"/>
      <c r="D72" s="82" t="str">
        <f>'[3]СТАРТ+'!M63</f>
        <v>5132Д</v>
      </c>
      <c r="E72" s="163">
        <f ca="1">'[3]СТАРТ+'!N63</f>
        <v>2.2000000000000002</v>
      </c>
      <c r="F72" s="164">
        <v>2.5</v>
      </c>
      <c r="G72" s="164">
        <v>2</v>
      </c>
      <c r="H72" s="164">
        <v>2</v>
      </c>
      <c r="I72" s="164">
        <v>2.5</v>
      </c>
      <c r="J72" s="164">
        <v>2.5</v>
      </c>
      <c r="K72" s="67">
        <f t="shared" si="15"/>
        <v>7</v>
      </c>
      <c r="L72" s="68">
        <f t="shared" ca="1" si="16"/>
        <v>15.400000000000002</v>
      </c>
      <c r="M72" s="165">
        <f t="shared" ca="1" si="2"/>
        <v>187.5</v>
      </c>
      <c r="N72" s="92"/>
      <c r="O72" s="94"/>
    </row>
    <row r="73" spans="1:15" ht="12.75">
      <c r="D73" s="150" t="s">
        <v>16</v>
      </c>
      <c r="E73" s="166">
        <f ca="1">SUM(E67:E72)</f>
        <v>12.900000000000002</v>
      </c>
      <c r="L73" s="76">
        <f ca="1">SUM(L67:L72)</f>
        <v>187.5</v>
      </c>
      <c r="M73" s="165">
        <f t="shared" ca="1" si="2"/>
        <v>187.5</v>
      </c>
    </row>
    <row r="74" spans="1:15" s="86" customFormat="1" ht="15">
      <c r="A74" s="82">
        <v>9</v>
      </c>
      <c r="B74" s="77">
        <f>'[3]СТАРТ+'!B70</f>
        <v>9</v>
      </c>
      <c r="C74" s="78"/>
      <c r="D74" s="79" t="str">
        <f>'[3]СТАРТ+'!C70</f>
        <v>Адамук Андрей,2004,1,Санкт-Перербург "Невская Волна"</v>
      </c>
      <c r="E74" s="162"/>
      <c r="F74" s="78"/>
      <c r="G74" s="78"/>
      <c r="H74" s="78"/>
      <c r="I74" s="78"/>
      <c r="J74" s="81"/>
      <c r="K74" s="78"/>
      <c r="L74" s="82"/>
      <c r="M74" s="61">
        <f ca="1">L81</f>
        <v>195.3</v>
      </c>
      <c r="N74" s="84"/>
      <c r="O74" s="85" t="str">
        <f>'[3]СТАРТ+'!M70</f>
        <v>Печковская Г.И.</v>
      </c>
    </row>
    <row r="75" spans="1:15" s="95" customFormat="1" outlineLevel="1">
      <c r="A75" s="92"/>
      <c r="B75" s="92"/>
      <c r="C75" s="93"/>
      <c r="D75" s="82" t="str">
        <f>'[3]СТАРТ+'!C71</f>
        <v>103В</v>
      </c>
      <c r="E75" s="163">
        <f ca="1">'[3]СТАРТ+'!D71</f>
        <v>1.7</v>
      </c>
      <c r="F75" s="164">
        <v>6</v>
      </c>
      <c r="G75" s="164">
        <v>5.5</v>
      </c>
      <c r="H75" s="164">
        <v>5</v>
      </c>
      <c r="I75" s="164">
        <v>5.5</v>
      </c>
      <c r="J75" s="164">
        <v>6.5</v>
      </c>
      <c r="K75" s="67">
        <f t="shared" ref="K75:K80" si="17">(SUM(F75:J75) -MAX(F75:J75)-MIN(F75:J75))</f>
        <v>17</v>
      </c>
      <c r="L75" s="68">
        <f t="shared" ref="L75:L80" ca="1" si="18">(SUM(F75:J75) -MAX(F75:J75)-MIN(F75:J75))*E75</f>
        <v>28.9</v>
      </c>
      <c r="M75" s="165">
        <f t="shared" ref="M75:M89" ca="1" si="19">M74</f>
        <v>195.3</v>
      </c>
      <c r="N75" s="92"/>
      <c r="O75" s="94"/>
    </row>
    <row r="76" spans="1:15" s="95" customFormat="1" outlineLevel="1">
      <c r="A76" s="92"/>
      <c r="B76" s="92"/>
      <c r="C76" s="93"/>
      <c r="D76" s="82" t="str">
        <f>'[3]СТАРТ+'!E71</f>
        <v>105С</v>
      </c>
      <c r="E76" s="163">
        <f ca="1">'[3]СТАРТ+'!F71</f>
        <v>2.4</v>
      </c>
      <c r="F76" s="164">
        <v>2.5</v>
      </c>
      <c r="G76" s="164">
        <v>2</v>
      </c>
      <c r="H76" s="164">
        <v>2</v>
      </c>
      <c r="I76" s="164">
        <v>2.5</v>
      </c>
      <c r="J76" s="164">
        <v>2</v>
      </c>
      <c r="K76" s="67">
        <f t="shared" si="17"/>
        <v>6.5</v>
      </c>
      <c r="L76" s="68">
        <f t="shared" ca="1" si="18"/>
        <v>15.6</v>
      </c>
      <c r="M76" s="165">
        <f t="shared" ca="1" si="19"/>
        <v>195.3</v>
      </c>
      <c r="N76" s="92"/>
      <c r="O76" s="94"/>
    </row>
    <row r="77" spans="1:15" s="95" customFormat="1" outlineLevel="1">
      <c r="A77" s="92"/>
      <c r="B77" s="92"/>
      <c r="C77" s="93"/>
      <c r="D77" s="82" t="str">
        <f>'[3]СТАРТ+'!G71</f>
        <v>203С</v>
      </c>
      <c r="E77" s="163">
        <f ca="1">'[3]СТАРТ+'!H71</f>
        <v>2</v>
      </c>
      <c r="F77" s="164">
        <v>5</v>
      </c>
      <c r="G77" s="164">
        <v>5.5</v>
      </c>
      <c r="H77" s="164">
        <v>6</v>
      </c>
      <c r="I77" s="164">
        <v>5</v>
      </c>
      <c r="J77" s="164">
        <v>5.5</v>
      </c>
      <c r="K77" s="67">
        <f t="shared" si="17"/>
        <v>16</v>
      </c>
      <c r="L77" s="68">
        <f t="shared" ca="1" si="18"/>
        <v>32</v>
      </c>
      <c r="M77" s="165">
        <f t="shared" ca="1" si="19"/>
        <v>195.3</v>
      </c>
      <c r="N77" s="92"/>
      <c r="O77" s="94"/>
    </row>
    <row r="78" spans="1:15" s="95" customFormat="1" outlineLevel="1">
      <c r="A78" s="92"/>
      <c r="B78" s="92"/>
      <c r="C78" s="93"/>
      <c r="D78" s="82" t="str">
        <f>'[3]СТАРТ+'!I71</f>
        <v>403С</v>
      </c>
      <c r="E78" s="163">
        <f ca="1">'[3]СТАРТ+'!J71</f>
        <v>2.2000000000000002</v>
      </c>
      <c r="F78" s="164">
        <v>6</v>
      </c>
      <c r="G78" s="164">
        <v>7</v>
      </c>
      <c r="H78" s="164">
        <v>6.5</v>
      </c>
      <c r="I78" s="164">
        <v>5</v>
      </c>
      <c r="J78" s="164">
        <v>6.5</v>
      </c>
      <c r="K78" s="67">
        <f t="shared" si="17"/>
        <v>19</v>
      </c>
      <c r="L78" s="68">
        <f t="shared" ca="1" si="18"/>
        <v>41.800000000000004</v>
      </c>
      <c r="M78" s="165">
        <f t="shared" ca="1" si="19"/>
        <v>195.3</v>
      </c>
      <c r="N78" s="92"/>
      <c r="O78" s="94"/>
    </row>
    <row r="79" spans="1:15" s="95" customFormat="1" outlineLevel="1">
      <c r="A79" s="92"/>
      <c r="B79" s="92"/>
      <c r="C79" s="93"/>
      <c r="D79" s="82" t="str">
        <f>'[3]СТАРТ+'!K71</f>
        <v>303С</v>
      </c>
      <c r="E79" s="163">
        <f ca="1">'[3]СТАРТ+'!L71</f>
        <v>2.1</v>
      </c>
      <c r="F79" s="164">
        <v>6.5</v>
      </c>
      <c r="G79" s="164">
        <v>8</v>
      </c>
      <c r="H79" s="164">
        <v>7.5</v>
      </c>
      <c r="I79" s="164">
        <v>7</v>
      </c>
      <c r="J79" s="164">
        <v>7.5</v>
      </c>
      <c r="K79" s="67">
        <f t="shared" si="17"/>
        <v>22</v>
      </c>
      <c r="L79" s="68">
        <f t="shared" ca="1" si="18"/>
        <v>46.2</v>
      </c>
      <c r="M79" s="165">
        <f t="shared" ca="1" si="19"/>
        <v>195.3</v>
      </c>
      <c r="N79" s="92"/>
      <c r="O79" s="94"/>
    </row>
    <row r="80" spans="1:15" s="95" customFormat="1" outlineLevel="1">
      <c r="A80" s="92"/>
      <c r="B80" s="92"/>
      <c r="C80" s="93"/>
      <c r="D80" s="82" t="str">
        <f>'[3]СТАРТ+'!M71</f>
        <v>5132Д</v>
      </c>
      <c r="E80" s="163">
        <f ca="1">'[3]СТАРТ+'!N71</f>
        <v>2.2000000000000002</v>
      </c>
      <c r="F80" s="164">
        <v>4.5</v>
      </c>
      <c r="G80" s="164">
        <v>6</v>
      </c>
      <c r="H80" s="164">
        <v>5</v>
      </c>
      <c r="I80" s="164">
        <v>4.5</v>
      </c>
      <c r="J80" s="164">
        <v>4.5</v>
      </c>
      <c r="K80" s="67">
        <f t="shared" si="17"/>
        <v>14</v>
      </c>
      <c r="L80" s="68">
        <f t="shared" ca="1" si="18"/>
        <v>30.800000000000004</v>
      </c>
      <c r="M80" s="165">
        <f t="shared" ca="1" si="19"/>
        <v>195.3</v>
      </c>
      <c r="N80" s="92"/>
      <c r="O80" s="94"/>
    </row>
    <row r="81" spans="1:15" ht="12.75">
      <c r="D81" s="150" t="s">
        <v>16</v>
      </c>
      <c r="E81" s="166">
        <f ca="1">SUM(E75:E80)</f>
        <v>12.600000000000001</v>
      </c>
      <c r="L81" s="76">
        <f ca="1">SUM(L75:L80)</f>
        <v>195.3</v>
      </c>
      <c r="M81" s="165">
        <f t="shared" ca="1" si="19"/>
        <v>195.3</v>
      </c>
    </row>
    <row r="82" spans="1:15" s="86" customFormat="1" ht="15">
      <c r="A82" s="82">
        <v>10</v>
      </c>
      <c r="B82" s="77">
        <f>'[3]СТАРТ+'!B78</f>
        <v>10</v>
      </c>
      <c r="C82" s="78"/>
      <c r="D82" s="79" t="str">
        <f>'[3]СТАРТ+'!C78</f>
        <v>Бугров Андрей,2004,1,Москва "Юность Москвы"</v>
      </c>
      <c r="E82" s="162"/>
      <c r="F82" s="78"/>
      <c r="G82" s="78"/>
      <c r="H82" s="78"/>
      <c r="I82" s="78"/>
      <c r="J82" s="81"/>
      <c r="K82" s="78"/>
      <c r="L82" s="82"/>
      <c r="M82" s="61">
        <f ca="1">L89</f>
        <v>178.20000000000002</v>
      </c>
      <c r="N82" s="84"/>
      <c r="O82" s="85" t="str">
        <f>'[3]СТАРТ+'!M78</f>
        <v>Мосолова Г.И.,Сорокин А.Л.</v>
      </c>
    </row>
    <row r="83" spans="1:15" s="95" customFormat="1" outlineLevel="1">
      <c r="A83" s="92"/>
      <c r="B83" s="92"/>
      <c r="C83" s="93"/>
      <c r="D83" s="82" t="str">
        <f>'[3]СТАРТ+'!C79</f>
        <v>104С</v>
      </c>
      <c r="E83" s="163">
        <f ca="1">'[3]СТАРТ+'!D79</f>
        <v>2.2000000000000002</v>
      </c>
      <c r="F83" s="164">
        <v>4.5</v>
      </c>
      <c r="G83" s="164">
        <v>5</v>
      </c>
      <c r="H83" s="164">
        <v>5.5</v>
      </c>
      <c r="I83" s="164">
        <v>5</v>
      </c>
      <c r="J83" s="164">
        <v>4.5</v>
      </c>
      <c r="K83" s="67">
        <f t="shared" ref="K83:K88" si="20">(SUM(F83:J83) -MAX(F83:J83)-MIN(F83:J83))</f>
        <v>14.5</v>
      </c>
      <c r="L83" s="68">
        <f t="shared" ref="L83:L88" ca="1" si="21">(SUM(F83:J83) -MAX(F83:J83)-MIN(F83:J83))*E83</f>
        <v>31.900000000000002</v>
      </c>
      <c r="M83" s="165">
        <f t="shared" ca="1" si="19"/>
        <v>178.20000000000002</v>
      </c>
      <c r="N83" s="92"/>
      <c r="O83" s="94"/>
    </row>
    <row r="84" spans="1:15" s="95" customFormat="1" outlineLevel="1">
      <c r="A84" s="92"/>
      <c r="B84" s="92"/>
      <c r="C84" s="93"/>
      <c r="D84" s="82" t="str">
        <f>'[3]СТАРТ+'!E79</f>
        <v>203С</v>
      </c>
      <c r="E84" s="163">
        <f ca="1">'[3]СТАРТ+'!F79</f>
        <v>2</v>
      </c>
      <c r="F84" s="164">
        <v>4.5</v>
      </c>
      <c r="G84" s="164">
        <v>4</v>
      </c>
      <c r="H84" s="164">
        <v>4.5</v>
      </c>
      <c r="I84" s="164">
        <v>4.5</v>
      </c>
      <c r="J84" s="164">
        <v>4</v>
      </c>
      <c r="K84" s="67">
        <f t="shared" si="20"/>
        <v>13</v>
      </c>
      <c r="L84" s="68">
        <f t="shared" ca="1" si="21"/>
        <v>26</v>
      </c>
      <c r="M84" s="165">
        <f t="shared" ca="1" si="19"/>
        <v>178.20000000000002</v>
      </c>
      <c r="N84" s="92"/>
      <c r="O84" s="94"/>
    </row>
    <row r="85" spans="1:15" s="95" customFormat="1" outlineLevel="1">
      <c r="A85" s="92"/>
      <c r="B85" s="92"/>
      <c r="C85" s="93"/>
      <c r="D85" s="82" t="str">
        <f>'[3]СТАРТ+'!G79</f>
        <v>303С</v>
      </c>
      <c r="E85" s="163">
        <f ca="1">'[3]СТАРТ+'!H79</f>
        <v>2.1</v>
      </c>
      <c r="F85" s="164">
        <v>6</v>
      </c>
      <c r="G85" s="164">
        <v>7</v>
      </c>
      <c r="H85" s="164">
        <v>6</v>
      </c>
      <c r="I85" s="164">
        <v>6</v>
      </c>
      <c r="J85" s="164">
        <v>6</v>
      </c>
      <c r="K85" s="67">
        <f t="shared" si="20"/>
        <v>18</v>
      </c>
      <c r="L85" s="68">
        <f t="shared" ca="1" si="21"/>
        <v>37.800000000000004</v>
      </c>
      <c r="M85" s="165">
        <f t="shared" ca="1" si="19"/>
        <v>178.20000000000002</v>
      </c>
      <c r="N85" s="92"/>
      <c r="O85" s="94"/>
    </row>
    <row r="86" spans="1:15" s="95" customFormat="1" outlineLevel="1">
      <c r="A86" s="92"/>
      <c r="B86" s="92"/>
      <c r="C86" s="93"/>
      <c r="D86" s="82" t="str">
        <f>'[3]СТАРТ+'!I79</f>
        <v>403С</v>
      </c>
      <c r="E86" s="163">
        <f ca="1">'[3]СТАРТ+'!J79</f>
        <v>2.2000000000000002</v>
      </c>
      <c r="F86" s="164">
        <v>5</v>
      </c>
      <c r="G86" s="164">
        <v>5.5</v>
      </c>
      <c r="H86" s="164">
        <v>4.5</v>
      </c>
      <c r="I86" s="164">
        <v>4.5</v>
      </c>
      <c r="J86" s="164">
        <v>5</v>
      </c>
      <c r="K86" s="67">
        <f t="shared" si="20"/>
        <v>14.5</v>
      </c>
      <c r="L86" s="68">
        <f t="shared" ca="1" si="21"/>
        <v>31.900000000000002</v>
      </c>
      <c r="M86" s="165">
        <f t="shared" ca="1" si="19"/>
        <v>178.20000000000002</v>
      </c>
      <c r="N86" s="92"/>
      <c r="O86" s="94"/>
    </row>
    <row r="87" spans="1:15" s="95" customFormat="1" outlineLevel="1">
      <c r="A87" s="92"/>
      <c r="B87" s="92"/>
      <c r="C87" s="93"/>
      <c r="D87" s="82" t="str">
        <f>'[3]СТАРТ+'!K79</f>
        <v>5122Д</v>
      </c>
      <c r="E87" s="163">
        <f ca="1">'[3]СТАРТ+'!L79</f>
        <v>1.9</v>
      </c>
      <c r="F87" s="164">
        <v>5</v>
      </c>
      <c r="G87" s="164">
        <v>5</v>
      </c>
      <c r="H87" s="164">
        <v>4.5</v>
      </c>
      <c r="I87" s="164">
        <v>5</v>
      </c>
      <c r="J87" s="164">
        <v>5</v>
      </c>
      <c r="K87" s="67">
        <f t="shared" si="20"/>
        <v>15</v>
      </c>
      <c r="L87" s="68">
        <f t="shared" ca="1" si="21"/>
        <v>28.5</v>
      </c>
      <c r="M87" s="165">
        <f t="shared" ca="1" si="19"/>
        <v>178.20000000000002</v>
      </c>
      <c r="N87" s="92"/>
      <c r="O87" s="94"/>
    </row>
    <row r="88" spans="1:15" s="95" customFormat="1" outlineLevel="1">
      <c r="A88" s="92"/>
      <c r="B88" s="92"/>
      <c r="C88" s="93"/>
      <c r="D88" s="82" t="str">
        <f>'[3]СТАРТ+'!M79</f>
        <v>5221Д</v>
      </c>
      <c r="E88" s="163">
        <f ca="1">'[3]СТАРТ+'!N79</f>
        <v>1.7</v>
      </c>
      <c r="F88" s="164">
        <v>4.5</v>
      </c>
      <c r="G88" s="164">
        <v>5</v>
      </c>
      <c r="H88" s="164">
        <v>4.5</v>
      </c>
      <c r="I88" s="164">
        <v>4</v>
      </c>
      <c r="J88" s="164">
        <v>4</v>
      </c>
      <c r="K88" s="67">
        <f t="shared" si="20"/>
        <v>13</v>
      </c>
      <c r="L88" s="68">
        <f t="shared" ca="1" si="21"/>
        <v>22.099999999999998</v>
      </c>
      <c r="M88" s="165">
        <f t="shared" ca="1" si="19"/>
        <v>178.20000000000002</v>
      </c>
      <c r="N88" s="92"/>
      <c r="O88" s="94"/>
    </row>
    <row r="89" spans="1:15" ht="12.75">
      <c r="D89" s="150" t="s">
        <v>16</v>
      </c>
      <c r="E89" s="166">
        <f ca="1">SUM(E83:E88)</f>
        <v>12.1</v>
      </c>
      <c r="L89" s="76">
        <f ca="1">SUM(L83:L88)</f>
        <v>178.20000000000002</v>
      </c>
      <c r="M89" s="165">
        <f t="shared" ca="1" si="19"/>
        <v>178.20000000000002</v>
      </c>
    </row>
    <row r="90" spans="1:15" s="86" customFormat="1" ht="15">
      <c r="A90" s="82">
        <v>11</v>
      </c>
      <c r="B90" s="77">
        <f>'[3]СТАРТ+'!B86</f>
        <v>11</v>
      </c>
      <c r="C90" s="78"/>
      <c r="D90" s="79" t="str">
        <f>'[3]СТАРТ+'!C86</f>
        <v>Степаненко Александр,2003,КМС,Ставрополь ДЮСШОР№2</v>
      </c>
      <c r="E90" s="162"/>
      <c r="F90" s="78"/>
      <c r="G90" s="78"/>
      <c r="H90" s="78"/>
      <c r="I90" s="78"/>
      <c r="J90" s="81"/>
      <c r="K90" s="78"/>
      <c r="L90" s="82"/>
      <c r="M90" s="61">
        <f ca="1">L97</f>
        <v>249.5</v>
      </c>
      <c r="N90" s="84"/>
      <c r="O90" s="85" t="str">
        <f>'[3]СТАРТ+'!M86</f>
        <v>Исаев Ю.С.</v>
      </c>
    </row>
    <row r="91" spans="1:15" s="95" customFormat="1" outlineLevel="1">
      <c r="A91" s="92"/>
      <c r="B91" s="92"/>
      <c r="C91" s="93"/>
      <c r="D91" s="82" t="str">
        <f>'[3]СТАРТ+'!C87</f>
        <v>403В</v>
      </c>
      <c r="E91" s="163">
        <f ca="1">'[3]СТАРТ+'!D87</f>
        <v>2.4</v>
      </c>
      <c r="F91" s="164">
        <v>6.5</v>
      </c>
      <c r="G91" s="164">
        <v>7</v>
      </c>
      <c r="H91" s="164">
        <v>6.5</v>
      </c>
      <c r="I91" s="164">
        <v>6.5</v>
      </c>
      <c r="J91" s="164">
        <v>7</v>
      </c>
      <c r="K91" s="67">
        <f t="shared" ref="K91:K96" si="22">(SUM(F91:J91) -MAX(F91:J91)-MIN(F91:J91))</f>
        <v>20</v>
      </c>
      <c r="L91" s="68">
        <f t="shared" ref="L91:L96" ca="1" si="23">(SUM(F91:J91) -MAX(F91:J91)-MIN(F91:J91))*E91</f>
        <v>48</v>
      </c>
      <c r="M91" s="165">
        <f t="shared" ref="M91:M137" ca="1" si="24">M90</f>
        <v>249.5</v>
      </c>
      <c r="N91" s="92"/>
      <c r="O91" s="94"/>
    </row>
    <row r="92" spans="1:15" s="95" customFormat="1" outlineLevel="1">
      <c r="A92" s="92"/>
      <c r="B92" s="92"/>
      <c r="C92" s="93"/>
      <c r="D92" s="82" t="str">
        <f>'[3]СТАРТ+'!E87</f>
        <v>105С</v>
      </c>
      <c r="E92" s="163">
        <f ca="1">'[3]СТАРТ+'!F87</f>
        <v>2.4</v>
      </c>
      <c r="F92" s="164">
        <v>3.5</v>
      </c>
      <c r="G92" s="164">
        <v>3</v>
      </c>
      <c r="H92" s="164">
        <v>3</v>
      </c>
      <c r="I92" s="164">
        <v>4</v>
      </c>
      <c r="J92" s="164">
        <v>4</v>
      </c>
      <c r="K92" s="67">
        <f t="shared" si="22"/>
        <v>10.5</v>
      </c>
      <c r="L92" s="68">
        <f t="shared" ca="1" si="23"/>
        <v>25.2</v>
      </c>
      <c r="M92" s="165">
        <f t="shared" ca="1" si="24"/>
        <v>249.5</v>
      </c>
      <c r="N92" s="92"/>
      <c r="O92" s="94"/>
    </row>
    <row r="93" spans="1:15" s="95" customFormat="1" outlineLevel="1">
      <c r="A93" s="92"/>
      <c r="B93" s="92"/>
      <c r="C93" s="93"/>
      <c r="D93" s="82" t="str">
        <f>'[3]СТАРТ+'!G87</f>
        <v>203В</v>
      </c>
      <c r="E93" s="163">
        <f ca="1">'[3]СТАРТ+'!H87</f>
        <v>2.2999999999999998</v>
      </c>
      <c r="F93" s="164">
        <v>6.5</v>
      </c>
      <c r="G93" s="164">
        <v>7</v>
      </c>
      <c r="H93" s="164">
        <v>7</v>
      </c>
      <c r="I93" s="164">
        <v>6.5</v>
      </c>
      <c r="J93" s="164">
        <v>6</v>
      </c>
      <c r="K93" s="67">
        <f t="shared" si="22"/>
        <v>20</v>
      </c>
      <c r="L93" s="68">
        <f t="shared" ca="1" si="23"/>
        <v>46</v>
      </c>
      <c r="M93" s="165">
        <f t="shared" ca="1" si="24"/>
        <v>249.5</v>
      </c>
      <c r="N93" s="92"/>
      <c r="O93" s="94"/>
    </row>
    <row r="94" spans="1:15" s="95" customFormat="1" outlineLevel="1">
      <c r="A94" s="92"/>
      <c r="B94" s="92"/>
      <c r="C94" s="93"/>
      <c r="D94" s="82" t="str">
        <f>'[3]СТАРТ+'!I87</f>
        <v>303В</v>
      </c>
      <c r="E94" s="163">
        <f ca="1">'[3]СТАРТ+'!J87</f>
        <v>2.4</v>
      </c>
      <c r="F94" s="164">
        <v>6</v>
      </c>
      <c r="G94" s="164">
        <v>6.5</v>
      </c>
      <c r="H94" s="164">
        <v>6</v>
      </c>
      <c r="I94" s="164">
        <v>6</v>
      </c>
      <c r="J94" s="164">
        <v>6</v>
      </c>
      <c r="K94" s="67">
        <f t="shared" si="22"/>
        <v>18</v>
      </c>
      <c r="L94" s="68">
        <f t="shared" ca="1" si="23"/>
        <v>43.199999999999996</v>
      </c>
      <c r="M94" s="165">
        <f t="shared" ca="1" si="24"/>
        <v>249.5</v>
      </c>
      <c r="N94" s="92"/>
      <c r="O94" s="94"/>
    </row>
    <row r="95" spans="1:15" s="95" customFormat="1" outlineLevel="1">
      <c r="A95" s="92"/>
      <c r="B95" s="92"/>
      <c r="C95" s="93"/>
      <c r="D95" s="82" t="str">
        <f>'[3]СТАРТ+'!K87</f>
        <v>5231Д</v>
      </c>
      <c r="E95" s="163">
        <f ca="1">'[3]СТАРТ+'!L87</f>
        <v>2.1</v>
      </c>
      <c r="F95" s="164">
        <v>6.5</v>
      </c>
      <c r="G95" s="164">
        <v>7</v>
      </c>
      <c r="H95" s="164">
        <v>6.5</v>
      </c>
      <c r="I95" s="164">
        <v>6</v>
      </c>
      <c r="J95" s="164">
        <v>7</v>
      </c>
      <c r="K95" s="67">
        <f t="shared" si="22"/>
        <v>20</v>
      </c>
      <c r="L95" s="68">
        <f t="shared" ca="1" si="23"/>
        <v>42</v>
      </c>
      <c r="M95" s="165">
        <f t="shared" ca="1" si="24"/>
        <v>249.5</v>
      </c>
      <c r="N95" s="92"/>
      <c r="O95" s="94"/>
    </row>
    <row r="96" spans="1:15" s="95" customFormat="1" outlineLevel="1">
      <c r="A96" s="92"/>
      <c r="B96" s="92"/>
      <c r="C96" s="93"/>
      <c r="D96" s="82" t="str">
        <f>'[3]СТАРТ+'!M87</f>
        <v>5132Д</v>
      </c>
      <c r="E96" s="163">
        <f ca="1">'[3]СТАРТ+'!N87</f>
        <v>2.2000000000000002</v>
      </c>
      <c r="F96" s="164">
        <v>7</v>
      </c>
      <c r="G96" s="164">
        <v>7</v>
      </c>
      <c r="H96" s="164">
        <v>6.5</v>
      </c>
      <c r="I96" s="164">
        <v>6.5</v>
      </c>
      <c r="J96" s="164">
        <v>7.5</v>
      </c>
      <c r="K96" s="67">
        <f t="shared" si="22"/>
        <v>20.5</v>
      </c>
      <c r="L96" s="68">
        <f t="shared" ca="1" si="23"/>
        <v>45.1</v>
      </c>
      <c r="M96" s="165">
        <f t="shared" ca="1" si="24"/>
        <v>249.5</v>
      </c>
      <c r="N96" s="92"/>
      <c r="O96" s="94"/>
    </row>
    <row r="97" spans="1:15" ht="12.75">
      <c r="D97" s="150" t="s">
        <v>16</v>
      </c>
      <c r="E97" s="166">
        <f ca="1">SUM(E91:E96)</f>
        <v>13.8</v>
      </c>
      <c r="L97" s="76">
        <f ca="1">SUM(L91:L96)</f>
        <v>249.5</v>
      </c>
      <c r="M97" s="165">
        <f t="shared" ca="1" si="24"/>
        <v>249.5</v>
      </c>
    </row>
    <row r="98" spans="1:15" s="86" customFormat="1" ht="15">
      <c r="A98" s="82">
        <v>12</v>
      </c>
      <c r="B98" s="77">
        <f>'[3]СТАРТ+'!B94</f>
        <v>12</v>
      </c>
      <c r="C98" s="78"/>
      <c r="D98" s="79" t="str">
        <f>'[3]СТАРТ+'!C94</f>
        <v xml:space="preserve">Рыженков Кирилл,2004,1,Электросталь СДЮСШОР </v>
      </c>
      <c r="E98" s="162"/>
      <c r="F98" s="78"/>
      <c r="G98" s="78"/>
      <c r="H98" s="78"/>
      <c r="I98" s="78"/>
      <c r="J98" s="81"/>
      <c r="K98" s="78"/>
      <c r="L98" s="82"/>
      <c r="M98" s="61">
        <f ca="1">L105</f>
        <v>164.65</v>
      </c>
      <c r="N98" s="84"/>
      <c r="O98" s="85" t="str">
        <f>'[3]СТАРТ+'!M94</f>
        <v>Соколова Н.Ю.,Дроздова Ю.И.</v>
      </c>
    </row>
    <row r="99" spans="1:15" s="95" customFormat="1" outlineLevel="1">
      <c r="A99" s="92"/>
      <c r="B99" s="92"/>
      <c r="C99" s="93"/>
      <c r="D99" s="82" t="str">
        <f>'[3]СТАРТ+'!C95</f>
        <v>103В</v>
      </c>
      <c r="E99" s="163">
        <f ca="1">'[3]СТАРТ+'!D95</f>
        <v>1.7</v>
      </c>
      <c r="F99" s="164">
        <v>5</v>
      </c>
      <c r="G99" s="164">
        <v>5.5</v>
      </c>
      <c r="H99" s="164">
        <v>5</v>
      </c>
      <c r="I99" s="164">
        <v>5</v>
      </c>
      <c r="J99" s="164">
        <v>5.5</v>
      </c>
      <c r="K99" s="67">
        <f t="shared" ref="K99:K104" si="25">(SUM(F99:J99) -MAX(F99:J99)-MIN(F99:J99))</f>
        <v>15.5</v>
      </c>
      <c r="L99" s="68">
        <f t="shared" ref="L99:L104" ca="1" si="26">(SUM(F99:J99) -MAX(F99:J99)-MIN(F99:J99))*E99</f>
        <v>26.349999999999998</v>
      </c>
      <c r="M99" s="165">
        <f t="shared" ca="1" si="24"/>
        <v>164.65</v>
      </c>
      <c r="N99" s="92"/>
      <c r="O99" s="94"/>
    </row>
    <row r="100" spans="1:15" s="95" customFormat="1" outlineLevel="1">
      <c r="A100" s="92"/>
      <c r="B100" s="92"/>
      <c r="C100" s="93"/>
      <c r="D100" s="82" t="str">
        <f>'[3]СТАРТ+'!E95</f>
        <v>105С</v>
      </c>
      <c r="E100" s="163">
        <f ca="1">'[3]СТАРТ+'!F95</f>
        <v>2.4</v>
      </c>
      <c r="F100" s="164">
        <v>4.5</v>
      </c>
      <c r="G100" s="164">
        <v>4</v>
      </c>
      <c r="H100" s="164">
        <v>3</v>
      </c>
      <c r="I100" s="164">
        <v>3.5</v>
      </c>
      <c r="J100" s="164">
        <v>5</v>
      </c>
      <c r="K100" s="67">
        <f t="shared" si="25"/>
        <v>12</v>
      </c>
      <c r="L100" s="68">
        <f t="shared" ca="1" si="26"/>
        <v>28.799999999999997</v>
      </c>
      <c r="M100" s="165">
        <f t="shared" ca="1" si="24"/>
        <v>164.65</v>
      </c>
      <c r="N100" s="92"/>
      <c r="O100" s="94"/>
    </row>
    <row r="101" spans="1:15" s="95" customFormat="1" outlineLevel="1">
      <c r="A101" s="92"/>
      <c r="B101" s="92"/>
      <c r="C101" s="93"/>
      <c r="D101" s="82" t="str">
        <f>'[3]СТАРТ+'!G95</f>
        <v>403С</v>
      </c>
      <c r="E101" s="163">
        <f ca="1">'[3]СТАРТ+'!H95</f>
        <v>2.2000000000000002</v>
      </c>
      <c r="F101" s="164">
        <v>4.5</v>
      </c>
      <c r="G101" s="164">
        <v>5.5</v>
      </c>
      <c r="H101" s="164">
        <v>5</v>
      </c>
      <c r="I101" s="164">
        <v>5.5</v>
      </c>
      <c r="J101" s="164">
        <v>5</v>
      </c>
      <c r="K101" s="67">
        <f t="shared" si="25"/>
        <v>15.5</v>
      </c>
      <c r="L101" s="68">
        <f t="shared" ca="1" si="26"/>
        <v>34.1</v>
      </c>
      <c r="M101" s="165">
        <f t="shared" ca="1" si="24"/>
        <v>164.65</v>
      </c>
      <c r="N101" s="92"/>
      <c r="O101" s="94"/>
    </row>
    <row r="102" spans="1:15" s="95" customFormat="1" outlineLevel="1">
      <c r="A102" s="92"/>
      <c r="B102" s="92"/>
      <c r="C102" s="93"/>
      <c r="D102" s="82" t="str">
        <f>'[3]СТАРТ+'!I95</f>
        <v>203С</v>
      </c>
      <c r="E102" s="163">
        <f ca="1">'[3]СТАРТ+'!J95</f>
        <v>2</v>
      </c>
      <c r="F102" s="164">
        <v>5</v>
      </c>
      <c r="G102" s="164">
        <v>6</v>
      </c>
      <c r="H102" s="164">
        <v>5</v>
      </c>
      <c r="I102" s="164">
        <v>5.5</v>
      </c>
      <c r="J102" s="164">
        <v>5.5</v>
      </c>
      <c r="K102" s="67">
        <f t="shared" si="25"/>
        <v>16</v>
      </c>
      <c r="L102" s="68">
        <f t="shared" ca="1" si="26"/>
        <v>32</v>
      </c>
      <c r="M102" s="165">
        <f t="shared" ca="1" si="24"/>
        <v>164.65</v>
      </c>
      <c r="N102" s="92"/>
      <c r="O102" s="94"/>
    </row>
    <row r="103" spans="1:15" s="95" customFormat="1" outlineLevel="1">
      <c r="A103" s="92"/>
      <c r="B103" s="92"/>
      <c r="C103" s="93"/>
      <c r="D103" s="82" t="str">
        <f>'[3]СТАРТ+'!K95</f>
        <v>303С</v>
      </c>
      <c r="E103" s="163">
        <f ca="1">'[3]СТАРТ+'!L95</f>
        <v>2.1</v>
      </c>
      <c r="F103" s="164">
        <v>2</v>
      </c>
      <c r="G103" s="164">
        <v>2</v>
      </c>
      <c r="H103" s="164">
        <v>2</v>
      </c>
      <c r="I103" s="164">
        <v>2.2000000000000002</v>
      </c>
      <c r="J103" s="164">
        <v>2</v>
      </c>
      <c r="K103" s="67">
        <f t="shared" si="25"/>
        <v>5.9999999999999991</v>
      </c>
      <c r="L103" s="68">
        <f t="shared" ca="1" si="26"/>
        <v>12.599999999999998</v>
      </c>
      <c r="M103" s="165">
        <f t="shared" ca="1" si="24"/>
        <v>164.65</v>
      </c>
      <c r="N103" s="92"/>
      <c r="O103" s="94"/>
    </row>
    <row r="104" spans="1:15" s="95" customFormat="1" outlineLevel="1">
      <c r="A104" s="92"/>
      <c r="B104" s="92"/>
      <c r="C104" s="93"/>
      <c r="D104" s="82" t="str">
        <f>'[3]СТАРТ+'!M95</f>
        <v>5132Д</v>
      </c>
      <c r="E104" s="163">
        <f ca="1">'[3]СТАРТ+'!N95</f>
        <v>2.2000000000000002</v>
      </c>
      <c r="F104" s="164">
        <v>4.5</v>
      </c>
      <c r="G104" s="164">
        <v>5</v>
      </c>
      <c r="H104" s="164">
        <v>4.5</v>
      </c>
      <c r="I104" s="164">
        <v>4</v>
      </c>
      <c r="J104" s="164">
        <v>5</v>
      </c>
      <c r="K104" s="67">
        <f t="shared" si="25"/>
        <v>14</v>
      </c>
      <c r="L104" s="68">
        <f t="shared" ca="1" si="26"/>
        <v>30.800000000000004</v>
      </c>
      <c r="M104" s="165">
        <f t="shared" ca="1" si="24"/>
        <v>164.65</v>
      </c>
      <c r="N104" s="92"/>
      <c r="O104" s="94"/>
    </row>
    <row r="105" spans="1:15" ht="12.75">
      <c r="D105" s="150" t="s">
        <v>16</v>
      </c>
      <c r="E105" s="166">
        <f ca="1">SUM(E99:E104)</f>
        <v>12.600000000000001</v>
      </c>
      <c r="L105" s="76">
        <f ca="1">SUM(L99:L104)</f>
        <v>164.65</v>
      </c>
      <c r="M105" s="165">
        <f t="shared" ca="1" si="24"/>
        <v>164.65</v>
      </c>
    </row>
    <row r="106" spans="1:15" s="86" customFormat="1" ht="15">
      <c r="A106" s="82">
        <v>13</v>
      </c>
      <c r="B106" s="77">
        <f>'[3]СТАРТ+'!B102</f>
        <v>13</v>
      </c>
      <c r="C106" s="78"/>
      <c r="D106" s="79" t="str">
        <f>'[3]СТАРТ+'!C102</f>
        <v>Чернов Максим,2003,КМС,Ставрополь ДЮСШОР№2</v>
      </c>
      <c r="E106" s="162"/>
      <c r="F106" s="78"/>
      <c r="G106" s="78"/>
      <c r="H106" s="78"/>
      <c r="I106" s="78"/>
      <c r="J106" s="81"/>
      <c r="K106" s="78"/>
      <c r="L106" s="82"/>
      <c r="M106" s="61">
        <f ca="1">L113</f>
        <v>228.4</v>
      </c>
      <c r="N106" s="84"/>
      <c r="O106" s="85" t="str">
        <f>'[3]СТАРТ+'!M102</f>
        <v>Исаев Ю.С.</v>
      </c>
    </row>
    <row r="107" spans="1:15" s="95" customFormat="1" outlineLevel="1">
      <c r="A107" s="92"/>
      <c r="B107" s="92"/>
      <c r="C107" s="93"/>
      <c r="D107" s="82" t="str">
        <f>'[3]СТАРТ+'!C103</f>
        <v>403С</v>
      </c>
      <c r="E107" s="163">
        <f ca="1">'[3]СТАРТ+'!D103</f>
        <v>2.2000000000000002</v>
      </c>
      <c r="F107" s="164">
        <v>5.5</v>
      </c>
      <c r="G107" s="164">
        <v>5.5</v>
      </c>
      <c r="H107" s="164">
        <v>5.5</v>
      </c>
      <c r="I107" s="164">
        <v>5.5</v>
      </c>
      <c r="J107" s="164">
        <v>4.5</v>
      </c>
      <c r="K107" s="67">
        <f t="shared" ref="K107:K112" si="27">(SUM(F107:J107) -MAX(F107:J107)-MIN(F107:J107))</f>
        <v>16.5</v>
      </c>
      <c r="L107" s="68">
        <f t="shared" ref="L107:L112" ca="1" si="28">(SUM(F107:J107) -MAX(F107:J107)-MIN(F107:J107))*E107</f>
        <v>36.300000000000004</v>
      </c>
      <c r="M107" s="165">
        <f t="shared" ca="1" si="24"/>
        <v>228.4</v>
      </c>
      <c r="N107" s="92"/>
      <c r="O107" s="94"/>
    </row>
    <row r="108" spans="1:15" s="95" customFormat="1" outlineLevel="1">
      <c r="A108" s="92"/>
      <c r="B108" s="92"/>
      <c r="C108" s="93"/>
      <c r="D108" s="82" t="str">
        <f>'[3]СТАРТ+'!E103</f>
        <v>105С</v>
      </c>
      <c r="E108" s="163">
        <f ca="1">'[3]СТАРТ+'!F103</f>
        <v>2.4</v>
      </c>
      <c r="F108" s="164">
        <v>4.5</v>
      </c>
      <c r="G108" s="164">
        <v>4.5</v>
      </c>
      <c r="H108" s="164">
        <v>5</v>
      </c>
      <c r="I108" s="164">
        <v>5</v>
      </c>
      <c r="J108" s="164">
        <v>5</v>
      </c>
      <c r="K108" s="67">
        <f t="shared" si="27"/>
        <v>14.5</v>
      </c>
      <c r="L108" s="68">
        <f t="shared" ca="1" si="28"/>
        <v>34.799999999999997</v>
      </c>
      <c r="M108" s="165">
        <f t="shared" ca="1" si="24"/>
        <v>228.4</v>
      </c>
      <c r="N108" s="92"/>
      <c r="O108" s="94"/>
    </row>
    <row r="109" spans="1:15" s="95" customFormat="1" outlineLevel="1">
      <c r="A109" s="92"/>
      <c r="B109" s="92"/>
      <c r="C109" s="93"/>
      <c r="D109" s="82" t="str">
        <f>'[3]СТАРТ+'!G103</f>
        <v>203С</v>
      </c>
      <c r="E109" s="163">
        <f ca="1">'[3]СТАРТ+'!H103</f>
        <v>2</v>
      </c>
      <c r="F109" s="164">
        <v>5.5</v>
      </c>
      <c r="G109" s="164">
        <v>7</v>
      </c>
      <c r="H109" s="164">
        <v>7</v>
      </c>
      <c r="I109" s="164">
        <v>6</v>
      </c>
      <c r="J109" s="164">
        <v>6</v>
      </c>
      <c r="K109" s="67">
        <f t="shared" si="27"/>
        <v>19</v>
      </c>
      <c r="L109" s="68">
        <f t="shared" ca="1" si="28"/>
        <v>38</v>
      </c>
      <c r="M109" s="165">
        <f t="shared" ca="1" si="24"/>
        <v>228.4</v>
      </c>
      <c r="N109" s="92"/>
      <c r="O109" s="94"/>
    </row>
    <row r="110" spans="1:15" s="95" customFormat="1" outlineLevel="1">
      <c r="A110" s="92"/>
      <c r="B110" s="92"/>
      <c r="C110" s="93"/>
      <c r="D110" s="82" t="str">
        <f>'[3]СТАРТ+'!I103</f>
        <v>303С</v>
      </c>
      <c r="E110" s="163">
        <f ca="1">'[3]СТАРТ+'!J103</f>
        <v>2.1</v>
      </c>
      <c r="F110" s="164">
        <v>6.5</v>
      </c>
      <c r="G110" s="164">
        <v>6.5</v>
      </c>
      <c r="H110" s="164">
        <v>7</v>
      </c>
      <c r="I110" s="164">
        <v>8</v>
      </c>
      <c r="J110" s="164">
        <v>6.5</v>
      </c>
      <c r="K110" s="67">
        <f t="shared" si="27"/>
        <v>20</v>
      </c>
      <c r="L110" s="68">
        <f t="shared" ca="1" si="28"/>
        <v>42</v>
      </c>
      <c r="M110" s="165">
        <f t="shared" ca="1" si="24"/>
        <v>228.4</v>
      </c>
      <c r="N110" s="92"/>
      <c r="O110" s="94"/>
    </row>
    <row r="111" spans="1:15" s="95" customFormat="1" outlineLevel="1">
      <c r="A111" s="92"/>
      <c r="B111" s="92"/>
      <c r="C111" s="93"/>
      <c r="D111" s="82" t="str">
        <f>'[3]СТАРТ+'!K103</f>
        <v>5132Д</v>
      </c>
      <c r="E111" s="163">
        <f ca="1">'[3]СТАРТ+'!L103</f>
        <v>2.2000000000000002</v>
      </c>
      <c r="F111" s="164">
        <v>6</v>
      </c>
      <c r="G111" s="164">
        <v>5.5</v>
      </c>
      <c r="H111" s="164">
        <v>5.5</v>
      </c>
      <c r="I111" s="164">
        <v>5.5</v>
      </c>
      <c r="J111" s="164">
        <v>6</v>
      </c>
      <c r="K111" s="67">
        <f t="shared" si="27"/>
        <v>17</v>
      </c>
      <c r="L111" s="68">
        <f t="shared" ca="1" si="28"/>
        <v>37.400000000000006</v>
      </c>
      <c r="M111" s="165">
        <f t="shared" ca="1" si="24"/>
        <v>228.4</v>
      </c>
      <c r="N111" s="92"/>
      <c r="O111" s="94"/>
    </row>
    <row r="112" spans="1:15" s="95" customFormat="1" outlineLevel="1">
      <c r="A112" s="92"/>
      <c r="B112" s="92"/>
      <c r="C112" s="93"/>
      <c r="D112" s="82" t="str">
        <f>'[3]СТАРТ+'!M103</f>
        <v>5231Д</v>
      </c>
      <c r="E112" s="163">
        <f ca="1">'[3]СТАРТ+'!N103</f>
        <v>2.1</v>
      </c>
      <c r="F112" s="164">
        <v>6</v>
      </c>
      <c r="G112" s="164">
        <v>6</v>
      </c>
      <c r="H112" s="164">
        <v>6.5</v>
      </c>
      <c r="I112" s="164">
        <v>6.5</v>
      </c>
      <c r="J112" s="164">
        <v>7</v>
      </c>
      <c r="K112" s="67">
        <f t="shared" si="27"/>
        <v>19</v>
      </c>
      <c r="L112" s="68">
        <f t="shared" ca="1" si="28"/>
        <v>39.9</v>
      </c>
      <c r="M112" s="165">
        <f t="shared" ca="1" si="24"/>
        <v>228.4</v>
      </c>
      <c r="N112" s="92"/>
      <c r="O112" s="94"/>
    </row>
    <row r="113" spans="1:15" ht="12.75">
      <c r="D113" s="150" t="s">
        <v>16</v>
      </c>
      <c r="E113" s="166">
        <f ca="1">SUM(E107:E112)</f>
        <v>12.999999999999998</v>
      </c>
      <c r="L113" s="76">
        <f ca="1">SUM(L107:L112)</f>
        <v>228.4</v>
      </c>
      <c r="M113" s="165">
        <f t="shared" ca="1" si="24"/>
        <v>228.4</v>
      </c>
    </row>
    <row r="114" spans="1:15" s="86" customFormat="1" ht="15">
      <c r="A114" s="82">
        <v>14</v>
      </c>
      <c r="B114" s="77">
        <f>'[3]СТАРТ+'!B110</f>
        <v>14</v>
      </c>
      <c r="C114" s="78"/>
      <c r="D114" s="79" t="str">
        <f>'[3]СТАРТ+'!C110</f>
        <v>Зыбин Егор,2004,1,Москва МГФСО</v>
      </c>
      <c r="E114" s="162"/>
      <c r="F114" s="78"/>
      <c r="G114" s="78"/>
      <c r="H114" s="78"/>
      <c r="I114" s="78"/>
      <c r="J114" s="81"/>
      <c r="K114" s="78"/>
      <c r="L114" s="82"/>
      <c r="M114" s="61">
        <f ca="1">L121</f>
        <v>225.95</v>
      </c>
      <c r="N114" s="84"/>
      <c r="O114" s="85" t="str">
        <f>'[3]СТАРТ+'!M110</f>
        <v>Волконский Р.Г.</v>
      </c>
    </row>
    <row r="115" spans="1:15" s="95" customFormat="1" outlineLevel="1">
      <c r="A115" s="92"/>
      <c r="B115" s="92"/>
      <c r="C115" s="93"/>
      <c r="D115" s="82" t="str">
        <f>'[3]СТАРТ+'!C111</f>
        <v>5231Д</v>
      </c>
      <c r="E115" s="163">
        <f ca="1">'[3]СТАРТ+'!D111</f>
        <v>2.1</v>
      </c>
      <c r="F115" s="164">
        <v>6</v>
      </c>
      <c r="G115" s="164">
        <v>5.5</v>
      </c>
      <c r="H115" s="164">
        <v>5.5</v>
      </c>
      <c r="I115" s="164">
        <v>5.5</v>
      </c>
      <c r="J115" s="164">
        <v>6</v>
      </c>
      <c r="K115" s="67">
        <f t="shared" ref="K115:K120" si="29">(SUM(F115:J115) -MAX(F115:J115)-MIN(F115:J115))</f>
        <v>17</v>
      </c>
      <c r="L115" s="68">
        <f t="shared" ref="L115:L120" ca="1" si="30">(SUM(F115:J115) -MAX(F115:J115)-MIN(F115:J115))*E115</f>
        <v>35.700000000000003</v>
      </c>
      <c r="M115" s="165">
        <f t="shared" ca="1" si="24"/>
        <v>225.95</v>
      </c>
      <c r="N115" s="92"/>
      <c r="O115" s="94"/>
    </row>
    <row r="116" spans="1:15" s="95" customFormat="1" outlineLevel="1">
      <c r="A116" s="92"/>
      <c r="B116" s="92"/>
      <c r="C116" s="93"/>
      <c r="D116" s="82" t="str">
        <f>'[3]СТАРТ+'!E111</f>
        <v>403В</v>
      </c>
      <c r="E116" s="163">
        <f ca="1">'[3]СТАРТ+'!F111</f>
        <v>2.4</v>
      </c>
      <c r="F116" s="164">
        <v>4.5</v>
      </c>
      <c r="G116" s="164">
        <v>4.5</v>
      </c>
      <c r="H116" s="164">
        <v>4.5</v>
      </c>
      <c r="I116" s="164">
        <v>4.5</v>
      </c>
      <c r="J116" s="164">
        <v>5</v>
      </c>
      <c r="K116" s="67">
        <f t="shared" si="29"/>
        <v>13.5</v>
      </c>
      <c r="L116" s="68">
        <f t="shared" ca="1" si="30"/>
        <v>32.4</v>
      </c>
      <c r="M116" s="165">
        <f t="shared" ca="1" si="24"/>
        <v>225.95</v>
      </c>
      <c r="N116" s="92"/>
      <c r="O116" s="94"/>
    </row>
    <row r="117" spans="1:15" s="95" customFormat="1" outlineLevel="1">
      <c r="A117" s="92"/>
      <c r="B117" s="92"/>
      <c r="C117" s="93"/>
      <c r="D117" s="82" t="str">
        <f>'[3]СТАРТ+'!G111</f>
        <v>303С</v>
      </c>
      <c r="E117" s="163">
        <f ca="1">'[3]СТАРТ+'!H111</f>
        <v>2.1</v>
      </c>
      <c r="F117" s="164">
        <v>5</v>
      </c>
      <c r="G117" s="164">
        <v>5.5</v>
      </c>
      <c r="H117" s="164">
        <v>6</v>
      </c>
      <c r="I117" s="164">
        <v>5.5</v>
      </c>
      <c r="J117" s="164">
        <v>5.5</v>
      </c>
      <c r="K117" s="67">
        <f t="shared" si="29"/>
        <v>16.5</v>
      </c>
      <c r="L117" s="68">
        <f t="shared" ca="1" si="30"/>
        <v>34.65</v>
      </c>
      <c r="M117" s="165">
        <f t="shared" ca="1" si="24"/>
        <v>225.95</v>
      </c>
      <c r="N117" s="92"/>
      <c r="O117" s="94"/>
    </row>
    <row r="118" spans="1:15" s="95" customFormat="1" outlineLevel="1">
      <c r="A118" s="92"/>
      <c r="B118" s="92"/>
      <c r="C118" s="93"/>
      <c r="D118" s="82" t="str">
        <f>'[3]СТАРТ+'!I111</f>
        <v>105С</v>
      </c>
      <c r="E118" s="163">
        <f ca="1">'[3]СТАРТ+'!J111</f>
        <v>2.4</v>
      </c>
      <c r="F118" s="164">
        <v>6</v>
      </c>
      <c r="G118" s="164">
        <v>6</v>
      </c>
      <c r="H118" s="164">
        <v>6</v>
      </c>
      <c r="I118" s="164">
        <v>5.5</v>
      </c>
      <c r="J118" s="164">
        <v>6.5</v>
      </c>
      <c r="K118" s="67">
        <f t="shared" si="29"/>
        <v>18</v>
      </c>
      <c r="L118" s="68">
        <f t="shared" ca="1" si="30"/>
        <v>43.199999999999996</v>
      </c>
      <c r="M118" s="165">
        <f t="shared" ca="1" si="24"/>
        <v>225.95</v>
      </c>
      <c r="N118" s="92"/>
      <c r="O118" s="94"/>
    </row>
    <row r="119" spans="1:15" s="95" customFormat="1" outlineLevel="1">
      <c r="A119" s="92"/>
      <c r="B119" s="92"/>
      <c r="C119" s="93"/>
      <c r="D119" s="82" t="str">
        <f>'[3]СТАРТ+'!K111</f>
        <v>203В</v>
      </c>
      <c r="E119" s="163">
        <f ca="1">'[3]СТАРТ+'!L111</f>
        <v>2.2999999999999998</v>
      </c>
      <c r="F119" s="164">
        <v>6.5</v>
      </c>
      <c r="G119" s="164">
        <v>6.5</v>
      </c>
      <c r="H119" s="164">
        <v>5.5</v>
      </c>
      <c r="I119" s="164">
        <v>6</v>
      </c>
      <c r="J119" s="164">
        <v>6.5</v>
      </c>
      <c r="K119" s="67">
        <f t="shared" si="29"/>
        <v>19</v>
      </c>
      <c r="L119" s="68">
        <f t="shared" ca="1" si="30"/>
        <v>43.699999999999996</v>
      </c>
      <c r="M119" s="165">
        <f t="shared" ca="1" si="24"/>
        <v>225.95</v>
      </c>
      <c r="N119" s="92"/>
      <c r="O119" s="94"/>
    </row>
    <row r="120" spans="1:15" s="95" customFormat="1" outlineLevel="1">
      <c r="A120" s="92"/>
      <c r="B120" s="92"/>
      <c r="C120" s="93"/>
      <c r="D120" s="82" t="str">
        <f>'[3]СТАРТ+'!M111</f>
        <v>5132Д</v>
      </c>
      <c r="E120" s="163">
        <f ca="1">'[3]СТАРТ+'!N111</f>
        <v>2.2000000000000002</v>
      </c>
      <c r="F120" s="164">
        <v>5.5</v>
      </c>
      <c r="G120" s="164">
        <v>5</v>
      </c>
      <c r="H120" s="164">
        <v>5.5</v>
      </c>
      <c r="I120" s="164">
        <v>5.5</v>
      </c>
      <c r="J120" s="164">
        <v>6</v>
      </c>
      <c r="K120" s="67">
        <f t="shared" si="29"/>
        <v>16.5</v>
      </c>
      <c r="L120" s="68">
        <f t="shared" ca="1" si="30"/>
        <v>36.300000000000004</v>
      </c>
      <c r="M120" s="165">
        <f t="shared" ca="1" si="24"/>
        <v>225.95</v>
      </c>
      <c r="N120" s="92"/>
      <c r="O120" s="94"/>
    </row>
    <row r="121" spans="1:15" ht="12.75">
      <c r="D121" s="150" t="s">
        <v>16</v>
      </c>
      <c r="E121" s="166">
        <f ca="1">SUM(E115:E120)</f>
        <v>13.5</v>
      </c>
      <c r="L121" s="76">
        <f ca="1">SUM(L115:L120)</f>
        <v>225.95</v>
      </c>
      <c r="M121" s="165">
        <f t="shared" ca="1" si="24"/>
        <v>225.95</v>
      </c>
    </row>
    <row r="122" spans="1:15" s="86" customFormat="1" ht="15">
      <c r="A122" s="82">
        <v>15</v>
      </c>
      <c r="B122" s="77">
        <f>'[3]СТАРТ+'!B118</f>
        <v>15</v>
      </c>
      <c r="C122" s="78"/>
      <c r="D122" s="79" t="str">
        <f>'[3]СТАРТ+'!C118</f>
        <v xml:space="preserve">Медведев Данила,2004,2,Москва МГФСО </v>
      </c>
      <c r="E122" s="162"/>
      <c r="F122" s="78"/>
      <c r="G122" s="78"/>
      <c r="H122" s="78"/>
      <c r="I122" s="78"/>
      <c r="J122" s="81"/>
      <c r="K122" s="78"/>
      <c r="L122" s="82"/>
      <c r="M122" s="61">
        <f ca="1">L129</f>
        <v>168.85</v>
      </c>
      <c r="N122" s="84"/>
      <c r="O122" s="85" t="str">
        <f>'[3]СТАРТ+'!M118</f>
        <v>Кардава Н.Н.</v>
      </c>
    </row>
    <row r="123" spans="1:15" s="95" customFormat="1" outlineLevel="1">
      <c r="A123" s="92"/>
      <c r="B123" s="92"/>
      <c r="C123" s="93"/>
      <c r="D123" s="82" t="str">
        <f>'[3]СТАРТ+'!C119</f>
        <v>5132Д</v>
      </c>
      <c r="E123" s="163">
        <f ca="1">'[3]СТАРТ+'!D119</f>
        <v>2.2000000000000002</v>
      </c>
      <c r="F123" s="164">
        <v>5</v>
      </c>
      <c r="G123" s="164">
        <v>5</v>
      </c>
      <c r="H123" s="164">
        <v>5.5</v>
      </c>
      <c r="I123" s="164">
        <v>5</v>
      </c>
      <c r="J123" s="164">
        <v>5.5</v>
      </c>
      <c r="K123" s="67">
        <f t="shared" ref="K123:K128" si="31">(SUM(F123:J123) -MAX(F123:J123)-MIN(F123:J123))</f>
        <v>15.5</v>
      </c>
      <c r="L123" s="68">
        <f t="shared" ref="L123:L128" ca="1" si="32">(SUM(F123:J123) -MAX(F123:J123)-MIN(F123:J123))*E123</f>
        <v>34.1</v>
      </c>
      <c r="M123" s="165">
        <f t="shared" ca="1" si="24"/>
        <v>168.85</v>
      </c>
      <c r="N123" s="92"/>
      <c r="O123" s="94"/>
    </row>
    <row r="124" spans="1:15" s="95" customFormat="1" outlineLevel="1">
      <c r="A124" s="92"/>
      <c r="B124" s="92"/>
      <c r="C124" s="93"/>
      <c r="D124" s="82" t="str">
        <f>'[3]СТАРТ+'!E119</f>
        <v>203С</v>
      </c>
      <c r="E124" s="163">
        <f ca="1">'[3]СТАРТ+'!F119</f>
        <v>2</v>
      </c>
      <c r="F124" s="164">
        <v>4.5</v>
      </c>
      <c r="G124" s="164">
        <v>4.5</v>
      </c>
      <c r="H124" s="164">
        <v>4</v>
      </c>
      <c r="I124" s="164">
        <v>4.5</v>
      </c>
      <c r="J124" s="164">
        <v>4</v>
      </c>
      <c r="K124" s="67">
        <f t="shared" si="31"/>
        <v>13</v>
      </c>
      <c r="L124" s="68">
        <f t="shared" ca="1" si="32"/>
        <v>26</v>
      </c>
      <c r="M124" s="165">
        <f t="shared" ca="1" si="24"/>
        <v>168.85</v>
      </c>
      <c r="N124" s="92"/>
      <c r="O124" s="94"/>
    </row>
    <row r="125" spans="1:15" s="95" customFormat="1" outlineLevel="1">
      <c r="A125" s="92"/>
      <c r="B125" s="92"/>
      <c r="C125" s="93"/>
      <c r="D125" s="82" t="str">
        <f>'[3]СТАРТ+'!G119</f>
        <v>303С</v>
      </c>
      <c r="E125" s="163">
        <f ca="1">'[3]СТАРТ+'!H119</f>
        <v>2.1</v>
      </c>
      <c r="F125" s="164">
        <v>3</v>
      </c>
      <c r="G125" s="164">
        <v>3.5</v>
      </c>
      <c r="H125" s="164">
        <v>3.5</v>
      </c>
      <c r="I125" s="164">
        <v>3.5</v>
      </c>
      <c r="J125" s="164">
        <v>3</v>
      </c>
      <c r="K125" s="67">
        <f t="shared" si="31"/>
        <v>10</v>
      </c>
      <c r="L125" s="68">
        <f t="shared" ca="1" si="32"/>
        <v>21</v>
      </c>
      <c r="M125" s="165">
        <f t="shared" ca="1" si="24"/>
        <v>168.85</v>
      </c>
      <c r="N125" s="92"/>
      <c r="O125" s="94"/>
    </row>
    <row r="126" spans="1:15" s="95" customFormat="1" outlineLevel="1">
      <c r="A126" s="92"/>
      <c r="B126" s="92"/>
      <c r="C126" s="93"/>
      <c r="D126" s="82" t="str">
        <f>'[3]СТАРТ+'!I119</f>
        <v>5225Д</v>
      </c>
      <c r="E126" s="163">
        <f ca="1">'[3]СТАРТ+'!J119</f>
        <v>2.7</v>
      </c>
      <c r="F126" s="164">
        <v>3.5</v>
      </c>
      <c r="G126" s="164">
        <v>4</v>
      </c>
      <c r="H126" s="164">
        <v>3.5</v>
      </c>
      <c r="I126" s="164">
        <v>3.5</v>
      </c>
      <c r="J126" s="164">
        <v>3</v>
      </c>
      <c r="K126" s="67">
        <f t="shared" si="31"/>
        <v>10.5</v>
      </c>
      <c r="L126" s="68">
        <f t="shared" ca="1" si="32"/>
        <v>28.35</v>
      </c>
      <c r="M126" s="165">
        <f t="shared" ca="1" si="24"/>
        <v>168.85</v>
      </c>
      <c r="N126" s="92"/>
      <c r="O126" s="94"/>
    </row>
    <row r="127" spans="1:15" s="95" customFormat="1" outlineLevel="1">
      <c r="A127" s="92"/>
      <c r="B127" s="92"/>
      <c r="C127" s="93"/>
      <c r="D127" s="82" t="str">
        <f>'[3]СТАРТ+'!K119</f>
        <v>403С</v>
      </c>
      <c r="E127" s="163">
        <f ca="1">'[3]СТАРТ+'!L119</f>
        <v>2.2000000000000002</v>
      </c>
      <c r="F127" s="164">
        <v>5</v>
      </c>
      <c r="G127" s="164">
        <v>5.5</v>
      </c>
      <c r="H127" s="164">
        <v>5</v>
      </c>
      <c r="I127" s="164">
        <v>4.5</v>
      </c>
      <c r="J127" s="164">
        <v>5</v>
      </c>
      <c r="K127" s="67">
        <f t="shared" si="31"/>
        <v>15</v>
      </c>
      <c r="L127" s="68">
        <f t="shared" ca="1" si="32"/>
        <v>33</v>
      </c>
      <c r="M127" s="165">
        <f t="shared" ca="1" si="24"/>
        <v>168.85</v>
      </c>
      <c r="N127" s="92"/>
      <c r="O127" s="94"/>
    </row>
    <row r="128" spans="1:15" s="95" customFormat="1" outlineLevel="1">
      <c r="A128" s="92"/>
      <c r="B128" s="92"/>
      <c r="C128" s="93"/>
      <c r="D128" s="82" t="str">
        <f>'[3]СТАРТ+'!M119</f>
        <v>105С</v>
      </c>
      <c r="E128" s="163">
        <f ca="1">'[3]СТАРТ+'!N119</f>
        <v>2.4</v>
      </c>
      <c r="F128" s="164">
        <v>3.5</v>
      </c>
      <c r="G128" s="164">
        <v>4</v>
      </c>
      <c r="H128" s="164">
        <v>4</v>
      </c>
      <c r="I128" s="164">
        <v>3.5</v>
      </c>
      <c r="J128" s="164">
        <v>3.5</v>
      </c>
      <c r="K128" s="67">
        <f t="shared" si="31"/>
        <v>11</v>
      </c>
      <c r="L128" s="68">
        <f t="shared" ca="1" si="32"/>
        <v>26.4</v>
      </c>
      <c r="M128" s="165">
        <f t="shared" ca="1" si="24"/>
        <v>168.85</v>
      </c>
      <c r="N128" s="92"/>
      <c r="O128" s="94"/>
    </row>
    <row r="129" spans="1:15" ht="12.75">
      <c r="D129" s="150" t="s">
        <v>16</v>
      </c>
      <c r="E129" s="166">
        <f ca="1">SUM(E123:E128)</f>
        <v>13.6</v>
      </c>
      <c r="L129" s="76">
        <f ca="1">SUM(L123:L128)</f>
        <v>168.85</v>
      </c>
      <c r="M129" s="165">
        <f t="shared" ca="1" si="24"/>
        <v>168.85</v>
      </c>
    </row>
    <row r="130" spans="1:15" s="86" customFormat="1" ht="15">
      <c r="A130" s="82">
        <v>16</v>
      </c>
      <c r="B130" s="77">
        <f>'[3]СТАРТ+'!B126</f>
        <v>16</v>
      </c>
      <c r="C130" s="78"/>
      <c r="D130" s="79" t="str">
        <f>'[3]СТАРТ+'!C126</f>
        <v>Каварский Алексей,2003,3,Москва МГФСО</v>
      </c>
      <c r="E130" s="162"/>
      <c r="F130" s="78"/>
      <c r="G130" s="78"/>
      <c r="H130" s="78"/>
      <c r="I130" s="78"/>
      <c r="J130" s="81"/>
      <c r="K130" s="78"/>
      <c r="L130" s="82"/>
      <c r="M130" s="61">
        <f ca="1">L137</f>
        <v>170.60000000000002</v>
      </c>
      <c r="N130" s="84"/>
      <c r="O130" s="85" t="str">
        <f>'[3]СТАРТ+'!M126</f>
        <v>Кардава Н.Н.</v>
      </c>
    </row>
    <row r="131" spans="1:15" s="95" customFormat="1" outlineLevel="1">
      <c r="A131" s="92"/>
      <c r="B131" s="92"/>
      <c r="C131" s="93"/>
      <c r="D131" s="82" t="str">
        <f>'[3]СТАРТ+'!C127</f>
        <v>5132Д</v>
      </c>
      <c r="E131" s="163">
        <f ca="1">'[3]СТАРТ+'!D127</f>
        <v>2.2000000000000002</v>
      </c>
      <c r="F131" s="164">
        <v>6</v>
      </c>
      <c r="G131" s="164">
        <v>5.5</v>
      </c>
      <c r="H131" s="164">
        <v>6</v>
      </c>
      <c r="I131" s="164">
        <v>5.5</v>
      </c>
      <c r="J131" s="164">
        <v>5.5</v>
      </c>
      <c r="K131" s="67">
        <f t="shared" ref="K131:K136" si="33">(SUM(F131:J131) -MAX(F131:J131)-MIN(F131:J131))</f>
        <v>17</v>
      </c>
      <c r="L131" s="68">
        <f t="shared" ref="L131:L136" ca="1" si="34">(SUM(F131:J131) -MAX(F131:J131)-MIN(F131:J131))*E131</f>
        <v>37.400000000000006</v>
      </c>
      <c r="M131" s="165">
        <f t="shared" ca="1" si="24"/>
        <v>170.60000000000002</v>
      </c>
      <c r="N131" s="92"/>
      <c r="O131" s="94"/>
    </row>
    <row r="132" spans="1:15" s="95" customFormat="1" outlineLevel="1">
      <c r="A132" s="92"/>
      <c r="B132" s="92"/>
      <c r="C132" s="93"/>
      <c r="D132" s="82" t="str">
        <f>'[3]СТАРТ+'!E127</f>
        <v>403С</v>
      </c>
      <c r="E132" s="163">
        <f ca="1">'[3]СТАРТ+'!F127</f>
        <v>2.2000000000000002</v>
      </c>
      <c r="F132" s="164">
        <v>5.5</v>
      </c>
      <c r="G132" s="164">
        <v>6</v>
      </c>
      <c r="H132" s="164">
        <v>6</v>
      </c>
      <c r="I132" s="164">
        <v>5.5</v>
      </c>
      <c r="J132" s="164">
        <v>5.5</v>
      </c>
      <c r="K132" s="67">
        <f t="shared" si="33"/>
        <v>17</v>
      </c>
      <c r="L132" s="68">
        <f t="shared" ca="1" si="34"/>
        <v>37.400000000000006</v>
      </c>
      <c r="M132" s="165">
        <f t="shared" ca="1" si="24"/>
        <v>170.60000000000002</v>
      </c>
      <c r="N132" s="92"/>
      <c r="O132" s="94"/>
    </row>
    <row r="133" spans="1:15" s="95" customFormat="1" outlineLevel="1">
      <c r="A133" s="92"/>
      <c r="B133" s="92"/>
      <c r="C133" s="93"/>
      <c r="D133" s="82" t="str">
        <f>'[3]СТАРТ+'!G127</f>
        <v>105С</v>
      </c>
      <c r="E133" s="163">
        <f ca="1">'[3]СТАРТ+'!H127</f>
        <v>2.4</v>
      </c>
      <c r="F133" s="164">
        <v>3</v>
      </c>
      <c r="G133" s="164">
        <v>3</v>
      </c>
      <c r="H133" s="164">
        <v>3</v>
      </c>
      <c r="I133" s="164">
        <v>4</v>
      </c>
      <c r="J133" s="164">
        <v>4</v>
      </c>
      <c r="K133" s="67">
        <f t="shared" si="33"/>
        <v>10</v>
      </c>
      <c r="L133" s="68">
        <f t="shared" ca="1" si="34"/>
        <v>24</v>
      </c>
      <c r="M133" s="165">
        <f t="shared" ca="1" si="24"/>
        <v>170.60000000000002</v>
      </c>
      <c r="N133" s="92"/>
      <c r="O133" s="94"/>
    </row>
    <row r="134" spans="1:15" s="95" customFormat="1" outlineLevel="1">
      <c r="A134" s="92"/>
      <c r="B134" s="92"/>
      <c r="C134" s="93"/>
      <c r="D134" s="82" t="str">
        <f>'[3]СТАРТ+'!I127</f>
        <v>203В</v>
      </c>
      <c r="E134" s="163">
        <f ca="1">'[3]СТАРТ+'!J127</f>
        <v>2.2999999999999998</v>
      </c>
      <c r="F134" s="164">
        <v>2</v>
      </c>
      <c r="G134" s="164">
        <v>3</v>
      </c>
      <c r="H134" s="164">
        <v>3</v>
      </c>
      <c r="I134" s="164">
        <v>2.5</v>
      </c>
      <c r="J134" s="164">
        <v>2.5</v>
      </c>
      <c r="K134" s="67">
        <f t="shared" si="33"/>
        <v>8</v>
      </c>
      <c r="L134" s="68">
        <f t="shared" ca="1" si="34"/>
        <v>18.399999999999999</v>
      </c>
      <c r="M134" s="165">
        <f t="shared" ca="1" si="24"/>
        <v>170.60000000000002</v>
      </c>
      <c r="N134" s="92"/>
      <c r="O134" s="94"/>
    </row>
    <row r="135" spans="1:15" s="95" customFormat="1" outlineLevel="1">
      <c r="A135" s="92"/>
      <c r="B135" s="92"/>
      <c r="C135" s="93"/>
      <c r="D135" s="82" t="str">
        <f>'[3]СТАРТ+'!K127</f>
        <v>303С</v>
      </c>
      <c r="E135" s="163">
        <f ca="1">'[3]СТАРТ+'!L127</f>
        <v>2.1</v>
      </c>
      <c r="F135" s="164">
        <v>3</v>
      </c>
      <c r="G135" s="164">
        <v>3.5</v>
      </c>
      <c r="H135" s="164">
        <v>3</v>
      </c>
      <c r="I135" s="164">
        <v>3</v>
      </c>
      <c r="J135" s="164">
        <v>2.5</v>
      </c>
      <c r="K135" s="67">
        <f t="shared" si="33"/>
        <v>9</v>
      </c>
      <c r="L135" s="68">
        <f t="shared" ca="1" si="34"/>
        <v>18.900000000000002</v>
      </c>
      <c r="M135" s="165">
        <f t="shared" ca="1" si="24"/>
        <v>170.60000000000002</v>
      </c>
      <c r="N135" s="92"/>
      <c r="O135" s="94"/>
    </row>
    <row r="136" spans="1:15" s="95" customFormat="1" outlineLevel="1">
      <c r="A136" s="92"/>
      <c r="B136" s="92"/>
      <c r="C136" s="93"/>
      <c r="D136" s="82" t="str">
        <f>'[3]СТАРТ+'!M127</f>
        <v>104В</v>
      </c>
      <c r="E136" s="163">
        <f ca="1">'[3]СТАРТ+'!N127</f>
        <v>2.2999999999999998</v>
      </c>
      <c r="F136" s="164">
        <v>5</v>
      </c>
      <c r="G136" s="164">
        <v>5</v>
      </c>
      <c r="H136" s="164">
        <v>5</v>
      </c>
      <c r="I136" s="164">
        <v>5</v>
      </c>
      <c r="J136" s="164">
        <v>4.5</v>
      </c>
      <c r="K136" s="67">
        <f t="shared" si="33"/>
        <v>15</v>
      </c>
      <c r="L136" s="68">
        <f t="shared" ca="1" si="34"/>
        <v>34.5</v>
      </c>
      <c r="M136" s="165">
        <f t="shared" ca="1" si="24"/>
        <v>170.60000000000002</v>
      </c>
      <c r="N136" s="92"/>
      <c r="O136" s="94"/>
    </row>
    <row r="137" spans="1:15" ht="12.75">
      <c r="D137" s="150" t="s">
        <v>16</v>
      </c>
      <c r="E137" s="166">
        <f ca="1">SUM(E131:E136)</f>
        <v>13.5</v>
      </c>
      <c r="L137" s="76">
        <f ca="1">SUM(L131:L136)</f>
        <v>170.60000000000002</v>
      </c>
      <c r="M137" s="165">
        <f t="shared" ca="1" si="24"/>
        <v>170.60000000000002</v>
      </c>
    </row>
  </sheetData>
  <mergeCells count="6">
    <mergeCell ref="A1:D1"/>
    <mergeCell ref="E1:N1"/>
    <mergeCell ref="O1:P1"/>
    <mergeCell ref="A2:P2"/>
    <mergeCell ref="A3:P3"/>
    <mergeCell ref="F7:J7"/>
  </mergeCells>
  <pageMargins left="0.39370078740157483" right="0" top="0.73" bottom="0.34" header="0.19685039370078741" footer="0.31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P162"/>
  <sheetViews>
    <sheetView zoomScale="90" workbookViewId="0">
      <selection activeCell="P34" sqref="P34"/>
    </sheetView>
  </sheetViews>
  <sheetFormatPr defaultColWidth="8" defaultRowHeight="14.25" outlineLevelRow="1"/>
  <cols>
    <col min="1" max="1" width="6.28515625" style="70" customWidth="1"/>
    <col min="2" max="2" width="3.140625" style="70" customWidth="1"/>
    <col min="3" max="3" width="1.7109375" style="4" customWidth="1"/>
    <col min="4" max="4" width="7" style="73" customWidth="1"/>
    <col min="5" max="5" width="5.5703125" style="18" customWidth="1"/>
    <col min="6" max="6" width="5.5703125" style="4" customWidth="1"/>
    <col min="7" max="10" width="5.7109375" style="75" customWidth="1"/>
    <col min="11" max="11" width="6.7109375" style="4" customWidth="1"/>
    <col min="12" max="12" width="10.7109375" style="4" customWidth="1"/>
    <col min="13" max="13" width="11.42578125" style="102" customWidth="1"/>
    <col min="14" max="14" width="11.140625" style="4" customWidth="1"/>
    <col min="15" max="15" width="9" style="72" customWidth="1"/>
    <col min="16" max="16" width="11.7109375" style="4" customWidth="1"/>
    <col min="17" max="256" width="8" style="4"/>
    <col min="257" max="257" width="6.28515625" style="4" customWidth="1"/>
    <col min="258" max="258" width="3.140625" style="4" customWidth="1"/>
    <col min="259" max="259" width="1.7109375" style="4" customWidth="1"/>
    <col min="260" max="260" width="7" style="4" customWidth="1"/>
    <col min="261" max="262" width="5.5703125" style="4" customWidth="1"/>
    <col min="263" max="266" width="5.7109375" style="4" customWidth="1"/>
    <col min="267" max="267" width="6.7109375" style="4" customWidth="1"/>
    <col min="268" max="268" width="10.7109375" style="4" customWidth="1"/>
    <col min="269" max="269" width="11.42578125" style="4" customWidth="1"/>
    <col min="270" max="270" width="11.140625" style="4" customWidth="1"/>
    <col min="271" max="271" width="9" style="4" customWidth="1"/>
    <col min="272" max="272" width="11.7109375" style="4" customWidth="1"/>
    <col min="273" max="512" width="8" style="4"/>
    <col min="513" max="513" width="6.28515625" style="4" customWidth="1"/>
    <col min="514" max="514" width="3.140625" style="4" customWidth="1"/>
    <col min="515" max="515" width="1.7109375" style="4" customWidth="1"/>
    <col min="516" max="516" width="7" style="4" customWidth="1"/>
    <col min="517" max="518" width="5.5703125" style="4" customWidth="1"/>
    <col min="519" max="522" width="5.7109375" style="4" customWidth="1"/>
    <col min="523" max="523" width="6.7109375" style="4" customWidth="1"/>
    <col min="524" max="524" width="10.7109375" style="4" customWidth="1"/>
    <col min="525" max="525" width="11.42578125" style="4" customWidth="1"/>
    <col min="526" max="526" width="11.140625" style="4" customWidth="1"/>
    <col min="527" max="527" width="9" style="4" customWidth="1"/>
    <col min="528" max="528" width="11.7109375" style="4" customWidth="1"/>
    <col min="529" max="768" width="8" style="4"/>
    <col min="769" max="769" width="6.28515625" style="4" customWidth="1"/>
    <col min="770" max="770" width="3.140625" style="4" customWidth="1"/>
    <col min="771" max="771" width="1.7109375" style="4" customWidth="1"/>
    <col min="772" max="772" width="7" style="4" customWidth="1"/>
    <col min="773" max="774" width="5.5703125" style="4" customWidth="1"/>
    <col min="775" max="778" width="5.7109375" style="4" customWidth="1"/>
    <col min="779" max="779" width="6.7109375" style="4" customWidth="1"/>
    <col min="780" max="780" width="10.7109375" style="4" customWidth="1"/>
    <col min="781" max="781" width="11.42578125" style="4" customWidth="1"/>
    <col min="782" max="782" width="11.140625" style="4" customWidth="1"/>
    <col min="783" max="783" width="9" style="4" customWidth="1"/>
    <col min="784" max="784" width="11.7109375" style="4" customWidth="1"/>
    <col min="785" max="1024" width="8" style="4"/>
    <col min="1025" max="1025" width="6.28515625" style="4" customWidth="1"/>
    <col min="1026" max="1026" width="3.140625" style="4" customWidth="1"/>
    <col min="1027" max="1027" width="1.7109375" style="4" customWidth="1"/>
    <col min="1028" max="1028" width="7" style="4" customWidth="1"/>
    <col min="1029" max="1030" width="5.5703125" style="4" customWidth="1"/>
    <col min="1031" max="1034" width="5.7109375" style="4" customWidth="1"/>
    <col min="1035" max="1035" width="6.7109375" style="4" customWidth="1"/>
    <col min="1036" max="1036" width="10.7109375" style="4" customWidth="1"/>
    <col min="1037" max="1037" width="11.42578125" style="4" customWidth="1"/>
    <col min="1038" max="1038" width="11.140625" style="4" customWidth="1"/>
    <col min="1039" max="1039" width="9" style="4" customWidth="1"/>
    <col min="1040" max="1040" width="11.7109375" style="4" customWidth="1"/>
    <col min="1041" max="1280" width="8" style="4"/>
    <col min="1281" max="1281" width="6.28515625" style="4" customWidth="1"/>
    <col min="1282" max="1282" width="3.140625" style="4" customWidth="1"/>
    <col min="1283" max="1283" width="1.7109375" style="4" customWidth="1"/>
    <col min="1284" max="1284" width="7" style="4" customWidth="1"/>
    <col min="1285" max="1286" width="5.5703125" style="4" customWidth="1"/>
    <col min="1287" max="1290" width="5.7109375" style="4" customWidth="1"/>
    <col min="1291" max="1291" width="6.7109375" style="4" customWidth="1"/>
    <col min="1292" max="1292" width="10.7109375" style="4" customWidth="1"/>
    <col min="1293" max="1293" width="11.42578125" style="4" customWidth="1"/>
    <col min="1294" max="1294" width="11.140625" style="4" customWidth="1"/>
    <col min="1295" max="1295" width="9" style="4" customWidth="1"/>
    <col min="1296" max="1296" width="11.7109375" style="4" customWidth="1"/>
    <col min="1297" max="1536" width="8" style="4"/>
    <col min="1537" max="1537" width="6.28515625" style="4" customWidth="1"/>
    <col min="1538" max="1538" width="3.140625" style="4" customWidth="1"/>
    <col min="1539" max="1539" width="1.7109375" style="4" customWidth="1"/>
    <col min="1540" max="1540" width="7" style="4" customWidth="1"/>
    <col min="1541" max="1542" width="5.5703125" style="4" customWidth="1"/>
    <col min="1543" max="1546" width="5.7109375" style="4" customWidth="1"/>
    <col min="1547" max="1547" width="6.7109375" style="4" customWidth="1"/>
    <col min="1548" max="1548" width="10.7109375" style="4" customWidth="1"/>
    <col min="1549" max="1549" width="11.42578125" style="4" customWidth="1"/>
    <col min="1550" max="1550" width="11.140625" style="4" customWidth="1"/>
    <col min="1551" max="1551" width="9" style="4" customWidth="1"/>
    <col min="1552" max="1552" width="11.7109375" style="4" customWidth="1"/>
    <col min="1553" max="1792" width="8" style="4"/>
    <col min="1793" max="1793" width="6.28515625" style="4" customWidth="1"/>
    <col min="1794" max="1794" width="3.140625" style="4" customWidth="1"/>
    <col min="1795" max="1795" width="1.7109375" style="4" customWidth="1"/>
    <col min="1796" max="1796" width="7" style="4" customWidth="1"/>
    <col min="1797" max="1798" width="5.5703125" style="4" customWidth="1"/>
    <col min="1799" max="1802" width="5.7109375" style="4" customWidth="1"/>
    <col min="1803" max="1803" width="6.7109375" style="4" customWidth="1"/>
    <col min="1804" max="1804" width="10.7109375" style="4" customWidth="1"/>
    <col min="1805" max="1805" width="11.42578125" style="4" customWidth="1"/>
    <col min="1806" max="1806" width="11.140625" style="4" customWidth="1"/>
    <col min="1807" max="1807" width="9" style="4" customWidth="1"/>
    <col min="1808" max="1808" width="11.7109375" style="4" customWidth="1"/>
    <col min="1809" max="2048" width="8" style="4"/>
    <col min="2049" max="2049" width="6.28515625" style="4" customWidth="1"/>
    <col min="2050" max="2050" width="3.140625" style="4" customWidth="1"/>
    <col min="2051" max="2051" width="1.7109375" style="4" customWidth="1"/>
    <col min="2052" max="2052" width="7" style="4" customWidth="1"/>
    <col min="2053" max="2054" width="5.5703125" style="4" customWidth="1"/>
    <col min="2055" max="2058" width="5.7109375" style="4" customWidth="1"/>
    <col min="2059" max="2059" width="6.7109375" style="4" customWidth="1"/>
    <col min="2060" max="2060" width="10.7109375" style="4" customWidth="1"/>
    <col min="2061" max="2061" width="11.42578125" style="4" customWidth="1"/>
    <col min="2062" max="2062" width="11.140625" style="4" customWidth="1"/>
    <col min="2063" max="2063" width="9" style="4" customWidth="1"/>
    <col min="2064" max="2064" width="11.7109375" style="4" customWidth="1"/>
    <col min="2065" max="2304" width="8" style="4"/>
    <col min="2305" max="2305" width="6.28515625" style="4" customWidth="1"/>
    <col min="2306" max="2306" width="3.140625" style="4" customWidth="1"/>
    <col min="2307" max="2307" width="1.7109375" style="4" customWidth="1"/>
    <col min="2308" max="2308" width="7" style="4" customWidth="1"/>
    <col min="2309" max="2310" width="5.5703125" style="4" customWidth="1"/>
    <col min="2311" max="2314" width="5.7109375" style="4" customWidth="1"/>
    <col min="2315" max="2315" width="6.7109375" style="4" customWidth="1"/>
    <col min="2316" max="2316" width="10.7109375" style="4" customWidth="1"/>
    <col min="2317" max="2317" width="11.42578125" style="4" customWidth="1"/>
    <col min="2318" max="2318" width="11.140625" style="4" customWidth="1"/>
    <col min="2319" max="2319" width="9" style="4" customWidth="1"/>
    <col min="2320" max="2320" width="11.7109375" style="4" customWidth="1"/>
    <col min="2321" max="2560" width="8" style="4"/>
    <col min="2561" max="2561" width="6.28515625" style="4" customWidth="1"/>
    <col min="2562" max="2562" width="3.140625" style="4" customWidth="1"/>
    <col min="2563" max="2563" width="1.7109375" style="4" customWidth="1"/>
    <col min="2564" max="2564" width="7" style="4" customWidth="1"/>
    <col min="2565" max="2566" width="5.5703125" style="4" customWidth="1"/>
    <col min="2567" max="2570" width="5.7109375" style="4" customWidth="1"/>
    <col min="2571" max="2571" width="6.7109375" style="4" customWidth="1"/>
    <col min="2572" max="2572" width="10.7109375" style="4" customWidth="1"/>
    <col min="2573" max="2573" width="11.42578125" style="4" customWidth="1"/>
    <col min="2574" max="2574" width="11.140625" style="4" customWidth="1"/>
    <col min="2575" max="2575" width="9" style="4" customWidth="1"/>
    <col min="2576" max="2576" width="11.7109375" style="4" customWidth="1"/>
    <col min="2577" max="2816" width="8" style="4"/>
    <col min="2817" max="2817" width="6.28515625" style="4" customWidth="1"/>
    <col min="2818" max="2818" width="3.140625" style="4" customWidth="1"/>
    <col min="2819" max="2819" width="1.7109375" style="4" customWidth="1"/>
    <col min="2820" max="2820" width="7" style="4" customWidth="1"/>
    <col min="2821" max="2822" width="5.5703125" style="4" customWidth="1"/>
    <col min="2823" max="2826" width="5.7109375" style="4" customWidth="1"/>
    <col min="2827" max="2827" width="6.7109375" style="4" customWidth="1"/>
    <col min="2828" max="2828" width="10.7109375" style="4" customWidth="1"/>
    <col min="2829" max="2829" width="11.42578125" style="4" customWidth="1"/>
    <col min="2830" max="2830" width="11.140625" style="4" customWidth="1"/>
    <col min="2831" max="2831" width="9" style="4" customWidth="1"/>
    <col min="2832" max="2832" width="11.7109375" style="4" customWidth="1"/>
    <col min="2833" max="3072" width="8" style="4"/>
    <col min="3073" max="3073" width="6.28515625" style="4" customWidth="1"/>
    <col min="3074" max="3074" width="3.140625" style="4" customWidth="1"/>
    <col min="3075" max="3075" width="1.7109375" style="4" customWidth="1"/>
    <col min="3076" max="3076" width="7" style="4" customWidth="1"/>
    <col min="3077" max="3078" width="5.5703125" style="4" customWidth="1"/>
    <col min="3079" max="3082" width="5.7109375" style="4" customWidth="1"/>
    <col min="3083" max="3083" width="6.7109375" style="4" customWidth="1"/>
    <col min="3084" max="3084" width="10.7109375" style="4" customWidth="1"/>
    <col min="3085" max="3085" width="11.42578125" style="4" customWidth="1"/>
    <col min="3086" max="3086" width="11.140625" style="4" customWidth="1"/>
    <col min="3087" max="3087" width="9" style="4" customWidth="1"/>
    <col min="3088" max="3088" width="11.7109375" style="4" customWidth="1"/>
    <col min="3089" max="3328" width="8" style="4"/>
    <col min="3329" max="3329" width="6.28515625" style="4" customWidth="1"/>
    <col min="3330" max="3330" width="3.140625" style="4" customWidth="1"/>
    <col min="3331" max="3331" width="1.7109375" style="4" customWidth="1"/>
    <col min="3332" max="3332" width="7" style="4" customWidth="1"/>
    <col min="3333" max="3334" width="5.5703125" style="4" customWidth="1"/>
    <col min="3335" max="3338" width="5.7109375" style="4" customWidth="1"/>
    <col min="3339" max="3339" width="6.7109375" style="4" customWidth="1"/>
    <col min="3340" max="3340" width="10.7109375" style="4" customWidth="1"/>
    <col min="3341" max="3341" width="11.42578125" style="4" customWidth="1"/>
    <col min="3342" max="3342" width="11.140625" style="4" customWidth="1"/>
    <col min="3343" max="3343" width="9" style="4" customWidth="1"/>
    <col min="3344" max="3344" width="11.7109375" style="4" customWidth="1"/>
    <col min="3345" max="3584" width="8" style="4"/>
    <col min="3585" max="3585" width="6.28515625" style="4" customWidth="1"/>
    <col min="3586" max="3586" width="3.140625" style="4" customWidth="1"/>
    <col min="3587" max="3587" width="1.7109375" style="4" customWidth="1"/>
    <col min="3588" max="3588" width="7" style="4" customWidth="1"/>
    <col min="3589" max="3590" width="5.5703125" style="4" customWidth="1"/>
    <col min="3591" max="3594" width="5.7109375" style="4" customWidth="1"/>
    <col min="3595" max="3595" width="6.7109375" style="4" customWidth="1"/>
    <col min="3596" max="3596" width="10.7109375" style="4" customWidth="1"/>
    <col min="3597" max="3597" width="11.42578125" style="4" customWidth="1"/>
    <col min="3598" max="3598" width="11.140625" style="4" customWidth="1"/>
    <col min="3599" max="3599" width="9" style="4" customWidth="1"/>
    <col min="3600" max="3600" width="11.7109375" style="4" customWidth="1"/>
    <col min="3601" max="3840" width="8" style="4"/>
    <col min="3841" max="3841" width="6.28515625" style="4" customWidth="1"/>
    <col min="3842" max="3842" width="3.140625" style="4" customWidth="1"/>
    <col min="3843" max="3843" width="1.7109375" style="4" customWidth="1"/>
    <col min="3844" max="3844" width="7" style="4" customWidth="1"/>
    <col min="3845" max="3846" width="5.5703125" style="4" customWidth="1"/>
    <col min="3847" max="3850" width="5.7109375" style="4" customWidth="1"/>
    <col min="3851" max="3851" width="6.7109375" style="4" customWidth="1"/>
    <col min="3852" max="3852" width="10.7109375" style="4" customWidth="1"/>
    <col min="3853" max="3853" width="11.42578125" style="4" customWidth="1"/>
    <col min="3854" max="3854" width="11.140625" style="4" customWidth="1"/>
    <col min="3855" max="3855" width="9" style="4" customWidth="1"/>
    <col min="3856" max="3856" width="11.7109375" style="4" customWidth="1"/>
    <col min="3857" max="4096" width="8" style="4"/>
    <col min="4097" max="4097" width="6.28515625" style="4" customWidth="1"/>
    <col min="4098" max="4098" width="3.140625" style="4" customWidth="1"/>
    <col min="4099" max="4099" width="1.7109375" style="4" customWidth="1"/>
    <col min="4100" max="4100" width="7" style="4" customWidth="1"/>
    <col min="4101" max="4102" width="5.5703125" style="4" customWidth="1"/>
    <col min="4103" max="4106" width="5.7109375" style="4" customWidth="1"/>
    <col min="4107" max="4107" width="6.7109375" style="4" customWidth="1"/>
    <col min="4108" max="4108" width="10.7109375" style="4" customWidth="1"/>
    <col min="4109" max="4109" width="11.42578125" style="4" customWidth="1"/>
    <col min="4110" max="4110" width="11.140625" style="4" customWidth="1"/>
    <col min="4111" max="4111" width="9" style="4" customWidth="1"/>
    <col min="4112" max="4112" width="11.7109375" style="4" customWidth="1"/>
    <col min="4113" max="4352" width="8" style="4"/>
    <col min="4353" max="4353" width="6.28515625" style="4" customWidth="1"/>
    <col min="4354" max="4354" width="3.140625" style="4" customWidth="1"/>
    <col min="4355" max="4355" width="1.7109375" style="4" customWidth="1"/>
    <col min="4356" max="4356" width="7" style="4" customWidth="1"/>
    <col min="4357" max="4358" width="5.5703125" style="4" customWidth="1"/>
    <col min="4359" max="4362" width="5.7109375" style="4" customWidth="1"/>
    <col min="4363" max="4363" width="6.7109375" style="4" customWidth="1"/>
    <col min="4364" max="4364" width="10.7109375" style="4" customWidth="1"/>
    <col min="4365" max="4365" width="11.42578125" style="4" customWidth="1"/>
    <col min="4366" max="4366" width="11.140625" style="4" customWidth="1"/>
    <col min="4367" max="4367" width="9" style="4" customWidth="1"/>
    <col min="4368" max="4368" width="11.7109375" style="4" customWidth="1"/>
    <col min="4369" max="4608" width="8" style="4"/>
    <col min="4609" max="4609" width="6.28515625" style="4" customWidth="1"/>
    <col min="4610" max="4610" width="3.140625" style="4" customWidth="1"/>
    <col min="4611" max="4611" width="1.7109375" style="4" customWidth="1"/>
    <col min="4612" max="4612" width="7" style="4" customWidth="1"/>
    <col min="4613" max="4614" width="5.5703125" style="4" customWidth="1"/>
    <col min="4615" max="4618" width="5.7109375" style="4" customWidth="1"/>
    <col min="4619" max="4619" width="6.7109375" style="4" customWidth="1"/>
    <col min="4620" max="4620" width="10.7109375" style="4" customWidth="1"/>
    <col min="4621" max="4621" width="11.42578125" style="4" customWidth="1"/>
    <col min="4622" max="4622" width="11.140625" style="4" customWidth="1"/>
    <col min="4623" max="4623" width="9" style="4" customWidth="1"/>
    <col min="4624" max="4624" width="11.7109375" style="4" customWidth="1"/>
    <col min="4625" max="4864" width="8" style="4"/>
    <col min="4865" max="4865" width="6.28515625" style="4" customWidth="1"/>
    <col min="4866" max="4866" width="3.140625" style="4" customWidth="1"/>
    <col min="4867" max="4867" width="1.7109375" style="4" customWidth="1"/>
    <col min="4868" max="4868" width="7" style="4" customWidth="1"/>
    <col min="4869" max="4870" width="5.5703125" style="4" customWidth="1"/>
    <col min="4871" max="4874" width="5.7109375" style="4" customWidth="1"/>
    <col min="4875" max="4875" width="6.7109375" style="4" customWidth="1"/>
    <col min="4876" max="4876" width="10.7109375" style="4" customWidth="1"/>
    <col min="4877" max="4877" width="11.42578125" style="4" customWidth="1"/>
    <col min="4878" max="4878" width="11.140625" style="4" customWidth="1"/>
    <col min="4879" max="4879" width="9" style="4" customWidth="1"/>
    <col min="4880" max="4880" width="11.7109375" style="4" customWidth="1"/>
    <col min="4881" max="5120" width="8" style="4"/>
    <col min="5121" max="5121" width="6.28515625" style="4" customWidth="1"/>
    <col min="5122" max="5122" width="3.140625" style="4" customWidth="1"/>
    <col min="5123" max="5123" width="1.7109375" style="4" customWidth="1"/>
    <col min="5124" max="5124" width="7" style="4" customWidth="1"/>
    <col min="5125" max="5126" width="5.5703125" style="4" customWidth="1"/>
    <col min="5127" max="5130" width="5.7109375" style="4" customWidth="1"/>
    <col min="5131" max="5131" width="6.7109375" style="4" customWidth="1"/>
    <col min="5132" max="5132" width="10.7109375" style="4" customWidth="1"/>
    <col min="5133" max="5133" width="11.42578125" style="4" customWidth="1"/>
    <col min="5134" max="5134" width="11.140625" style="4" customWidth="1"/>
    <col min="5135" max="5135" width="9" style="4" customWidth="1"/>
    <col min="5136" max="5136" width="11.7109375" style="4" customWidth="1"/>
    <col min="5137" max="5376" width="8" style="4"/>
    <col min="5377" max="5377" width="6.28515625" style="4" customWidth="1"/>
    <col min="5378" max="5378" width="3.140625" style="4" customWidth="1"/>
    <col min="5379" max="5379" width="1.7109375" style="4" customWidth="1"/>
    <col min="5380" max="5380" width="7" style="4" customWidth="1"/>
    <col min="5381" max="5382" width="5.5703125" style="4" customWidth="1"/>
    <col min="5383" max="5386" width="5.7109375" style="4" customWidth="1"/>
    <col min="5387" max="5387" width="6.7109375" style="4" customWidth="1"/>
    <col min="5388" max="5388" width="10.7109375" style="4" customWidth="1"/>
    <col min="5389" max="5389" width="11.42578125" style="4" customWidth="1"/>
    <col min="5390" max="5390" width="11.140625" style="4" customWidth="1"/>
    <col min="5391" max="5391" width="9" style="4" customWidth="1"/>
    <col min="5392" max="5392" width="11.7109375" style="4" customWidth="1"/>
    <col min="5393" max="5632" width="8" style="4"/>
    <col min="5633" max="5633" width="6.28515625" style="4" customWidth="1"/>
    <col min="5634" max="5634" width="3.140625" style="4" customWidth="1"/>
    <col min="5635" max="5635" width="1.7109375" style="4" customWidth="1"/>
    <col min="5636" max="5636" width="7" style="4" customWidth="1"/>
    <col min="5637" max="5638" width="5.5703125" style="4" customWidth="1"/>
    <col min="5639" max="5642" width="5.7109375" style="4" customWidth="1"/>
    <col min="5643" max="5643" width="6.7109375" style="4" customWidth="1"/>
    <col min="5644" max="5644" width="10.7109375" style="4" customWidth="1"/>
    <col min="5645" max="5645" width="11.42578125" style="4" customWidth="1"/>
    <col min="5646" max="5646" width="11.140625" style="4" customWidth="1"/>
    <col min="5647" max="5647" width="9" style="4" customWidth="1"/>
    <col min="5648" max="5648" width="11.7109375" style="4" customWidth="1"/>
    <col min="5649" max="5888" width="8" style="4"/>
    <col min="5889" max="5889" width="6.28515625" style="4" customWidth="1"/>
    <col min="5890" max="5890" width="3.140625" style="4" customWidth="1"/>
    <col min="5891" max="5891" width="1.7109375" style="4" customWidth="1"/>
    <col min="5892" max="5892" width="7" style="4" customWidth="1"/>
    <col min="5893" max="5894" width="5.5703125" style="4" customWidth="1"/>
    <col min="5895" max="5898" width="5.7109375" style="4" customWidth="1"/>
    <col min="5899" max="5899" width="6.7109375" style="4" customWidth="1"/>
    <col min="5900" max="5900" width="10.7109375" style="4" customWidth="1"/>
    <col min="5901" max="5901" width="11.42578125" style="4" customWidth="1"/>
    <col min="5902" max="5902" width="11.140625" style="4" customWidth="1"/>
    <col min="5903" max="5903" width="9" style="4" customWidth="1"/>
    <col min="5904" max="5904" width="11.7109375" style="4" customWidth="1"/>
    <col min="5905" max="6144" width="8" style="4"/>
    <col min="6145" max="6145" width="6.28515625" style="4" customWidth="1"/>
    <col min="6146" max="6146" width="3.140625" style="4" customWidth="1"/>
    <col min="6147" max="6147" width="1.7109375" style="4" customWidth="1"/>
    <col min="6148" max="6148" width="7" style="4" customWidth="1"/>
    <col min="6149" max="6150" width="5.5703125" style="4" customWidth="1"/>
    <col min="6151" max="6154" width="5.7109375" style="4" customWidth="1"/>
    <col min="6155" max="6155" width="6.7109375" style="4" customWidth="1"/>
    <col min="6156" max="6156" width="10.7109375" style="4" customWidth="1"/>
    <col min="6157" max="6157" width="11.42578125" style="4" customWidth="1"/>
    <col min="6158" max="6158" width="11.140625" style="4" customWidth="1"/>
    <col min="6159" max="6159" width="9" style="4" customWidth="1"/>
    <col min="6160" max="6160" width="11.7109375" style="4" customWidth="1"/>
    <col min="6161" max="6400" width="8" style="4"/>
    <col min="6401" max="6401" width="6.28515625" style="4" customWidth="1"/>
    <col min="6402" max="6402" width="3.140625" style="4" customWidth="1"/>
    <col min="6403" max="6403" width="1.7109375" style="4" customWidth="1"/>
    <col min="6404" max="6404" width="7" style="4" customWidth="1"/>
    <col min="6405" max="6406" width="5.5703125" style="4" customWidth="1"/>
    <col min="6407" max="6410" width="5.7109375" style="4" customWidth="1"/>
    <col min="6411" max="6411" width="6.7109375" style="4" customWidth="1"/>
    <col min="6412" max="6412" width="10.7109375" style="4" customWidth="1"/>
    <col min="6413" max="6413" width="11.42578125" style="4" customWidth="1"/>
    <col min="6414" max="6414" width="11.140625" style="4" customWidth="1"/>
    <col min="6415" max="6415" width="9" style="4" customWidth="1"/>
    <col min="6416" max="6416" width="11.7109375" style="4" customWidth="1"/>
    <col min="6417" max="6656" width="8" style="4"/>
    <col min="6657" max="6657" width="6.28515625" style="4" customWidth="1"/>
    <col min="6658" max="6658" width="3.140625" style="4" customWidth="1"/>
    <col min="6659" max="6659" width="1.7109375" style="4" customWidth="1"/>
    <col min="6660" max="6660" width="7" style="4" customWidth="1"/>
    <col min="6661" max="6662" width="5.5703125" style="4" customWidth="1"/>
    <col min="6663" max="6666" width="5.7109375" style="4" customWidth="1"/>
    <col min="6667" max="6667" width="6.7109375" style="4" customWidth="1"/>
    <col min="6668" max="6668" width="10.7109375" style="4" customWidth="1"/>
    <col min="6669" max="6669" width="11.42578125" style="4" customWidth="1"/>
    <col min="6670" max="6670" width="11.140625" style="4" customWidth="1"/>
    <col min="6671" max="6671" width="9" style="4" customWidth="1"/>
    <col min="6672" max="6672" width="11.7109375" style="4" customWidth="1"/>
    <col min="6673" max="6912" width="8" style="4"/>
    <col min="6913" max="6913" width="6.28515625" style="4" customWidth="1"/>
    <col min="6914" max="6914" width="3.140625" style="4" customWidth="1"/>
    <col min="6915" max="6915" width="1.7109375" style="4" customWidth="1"/>
    <col min="6916" max="6916" width="7" style="4" customWidth="1"/>
    <col min="6917" max="6918" width="5.5703125" style="4" customWidth="1"/>
    <col min="6919" max="6922" width="5.7109375" style="4" customWidth="1"/>
    <col min="6923" max="6923" width="6.7109375" style="4" customWidth="1"/>
    <col min="6924" max="6924" width="10.7109375" style="4" customWidth="1"/>
    <col min="6925" max="6925" width="11.42578125" style="4" customWidth="1"/>
    <col min="6926" max="6926" width="11.140625" style="4" customWidth="1"/>
    <col min="6927" max="6927" width="9" style="4" customWidth="1"/>
    <col min="6928" max="6928" width="11.7109375" style="4" customWidth="1"/>
    <col min="6929" max="7168" width="8" style="4"/>
    <col min="7169" max="7169" width="6.28515625" style="4" customWidth="1"/>
    <col min="7170" max="7170" width="3.140625" style="4" customWidth="1"/>
    <col min="7171" max="7171" width="1.7109375" style="4" customWidth="1"/>
    <col min="7172" max="7172" width="7" style="4" customWidth="1"/>
    <col min="7173" max="7174" width="5.5703125" style="4" customWidth="1"/>
    <col min="7175" max="7178" width="5.7109375" style="4" customWidth="1"/>
    <col min="7179" max="7179" width="6.7109375" style="4" customWidth="1"/>
    <col min="7180" max="7180" width="10.7109375" style="4" customWidth="1"/>
    <col min="7181" max="7181" width="11.42578125" style="4" customWidth="1"/>
    <col min="7182" max="7182" width="11.140625" style="4" customWidth="1"/>
    <col min="7183" max="7183" width="9" style="4" customWidth="1"/>
    <col min="7184" max="7184" width="11.7109375" style="4" customWidth="1"/>
    <col min="7185" max="7424" width="8" style="4"/>
    <col min="7425" max="7425" width="6.28515625" style="4" customWidth="1"/>
    <col min="7426" max="7426" width="3.140625" style="4" customWidth="1"/>
    <col min="7427" max="7427" width="1.7109375" style="4" customWidth="1"/>
    <col min="7428" max="7428" width="7" style="4" customWidth="1"/>
    <col min="7429" max="7430" width="5.5703125" style="4" customWidth="1"/>
    <col min="7431" max="7434" width="5.7109375" style="4" customWidth="1"/>
    <col min="7435" max="7435" width="6.7109375" style="4" customWidth="1"/>
    <col min="7436" max="7436" width="10.7109375" style="4" customWidth="1"/>
    <col min="7437" max="7437" width="11.42578125" style="4" customWidth="1"/>
    <col min="7438" max="7438" width="11.140625" style="4" customWidth="1"/>
    <col min="7439" max="7439" width="9" style="4" customWidth="1"/>
    <col min="7440" max="7440" width="11.7109375" style="4" customWidth="1"/>
    <col min="7441" max="7680" width="8" style="4"/>
    <col min="7681" max="7681" width="6.28515625" style="4" customWidth="1"/>
    <col min="7682" max="7682" width="3.140625" style="4" customWidth="1"/>
    <col min="7683" max="7683" width="1.7109375" style="4" customWidth="1"/>
    <col min="7684" max="7684" width="7" style="4" customWidth="1"/>
    <col min="7685" max="7686" width="5.5703125" style="4" customWidth="1"/>
    <col min="7687" max="7690" width="5.7109375" style="4" customWidth="1"/>
    <col min="7691" max="7691" width="6.7109375" style="4" customWidth="1"/>
    <col min="7692" max="7692" width="10.7109375" style="4" customWidth="1"/>
    <col min="7693" max="7693" width="11.42578125" style="4" customWidth="1"/>
    <col min="7694" max="7694" width="11.140625" style="4" customWidth="1"/>
    <col min="7695" max="7695" width="9" style="4" customWidth="1"/>
    <col min="7696" max="7696" width="11.7109375" style="4" customWidth="1"/>
    <col min="7697" max="7936" width="8" style="4"/>
    <col min="7937" max="7937" width="6.28515625" style="4" customWidth="1"/>
    <col min="7938" max="7938" width="3.140625" style="4" customWidth="1"/>
    <col min="7939" max="7939" width="1.7109375" style="4" customWidth="1"/>
    <col min="7940" max="7940" width="7" style="4" customWidth="1"/>
    <col min="7941" max="7942" width="5.5703125" style="4" customWidth="1"/>
    <col min="7943" max="7946" width="5.7109375" style="4" customWidth="1"/>
    <col min="7947" max="7947" width="6.7109375" style="4" customWidth="1"/>
    <col min="7948" max="7948" width="10.7109375" style="4" customWidth="1"/>
    <col min="7949" max="7949" width="11.42578125" style="4" customWidth="1"/>
    <col min="7950" max="7950" width="11.140625" style="4" customWidth="1"/>
    <col min="7951" max="7951" width="9" style="4" customWidth="1"/>
    <col min="7952" max="7952" width="11.7109375" style="4" customWidth="1"/>
    <col min="7953" max="8192" width="8" style="4"/>
    <col min="8193" max="8193" width="6.28515625" style="4" customWidth="1"/>
    <col min="8194" max="8194" width="3.140625" style="4" customWidth="1"/>
    <col min="8195" max="8195" width="1.7109375" style="4" customWidth="1"/>
    <col min="8196" max="8196" width="7" style="4" customWidth="1"/>
    <col min="8197" max="8198" width="5.5703125" style="4" customWidth="1"/>
    <col min="8199" max="8202" width="5.7109375" style="4" customWidth="1"/>
    <col min="8203" max="8203" width="6.7109375" style="4" customWidth="1"/>
    <col min="8204" max="8204" width="10.7109375" style="4" customWidth="1"/>
    <col min="8205" max="8205" width="11.42578125" style="4" customWidth="1"/>
    <col min="8206" max="8206" width="11.140625" style="4" customWidth="1"/>
    <col min="8207" max="8207" width="9" style="4" customWidth="1"/>
    <col min="8208" max="8208" width="11.7109375" style="4" customWidth="1"/>
    <col min="8209" max="8448" width="8" style="4"/>
    <col min="8449" max="8449" width="6.28515625" style="4" customWidth="1"/>
    <col min="8450" max="8450" width="3.140625" style="4" customWidth="1"/>
    <col min="8451" max="8451" width="1.7109375" style="4" customWidth="1"/>
    <col min="8452" max="8452" width="7" style="4" customWidth="1"/>
    <col min="8453" max="8454" width="5.5703125" style="4" customWidth="1"/>
    <col min="8455" max="8458" width="5.7109375" style="4" customWidth="1"/>
    <col min="8459" max="8459" width="6.7109375" style="4" customWidth="1"/>
    <col min="8460" max="8460" width="10.7109375" style="4" customWidth="1"/>
    <col min="8461" max="8461" width="11.42578125" style="4" customWidth="1"/>
    <col min="8462" max="8462" width="11.140625" style="4" customWidth="1"/>
    <col min="8463" max="8463" width="9" style="4" customWidth="1"/>
    <col min="8464" max="8464" width="11.7109375" style="4" customWidth="1"/>
    <col min="8465" max="8704" width="8" style="4"/>
    <col min="8705" max="8705" width="6.28515625" style="4" customWidth="1"/>
    <col min="8706" max="8706" width="3.140625" style="4" customWidth="1"/>
    <col min="8707" max="8707" width="1.7109375" style="4" customWidth="1"/>
    <col min="8708" max="8708" width="7" style="4" customWidth="1"/>
    <col min="8709" max="8710" width="5.5703125" style="4" customWidth="1"/>
    <col min="8711" max="8714" width="5.7109375" style="4" customWidth="1"/>
    <col min="8715" max="8715" width="6.7109375" style="4" customWidth="1"/>
    <col min="8716" max="8716" width="10.7109375" style="4" customWidth="1"/>
    <col min="8717" max="8717" width="11.42578125" style="4" customWidth="1"/>
    <col min="8718" max="8718" width="11.140625" style="4" customWidth="1"/>
    <col min="8719" max="8719" width="9" style="4" customWidth="1"/>
    <col min="8720" max="8720" width="11.7109375" style="4" customWidth="1"/>
    <col min="8721" max="8960" width="8" style="4"/>
    <col min="8961" max="8961" width="6.28515625" style="4" customWidth="1"/>
    <col min="8962" max="8962" width="3.140625" style="4" customWidth="1"/>
    <col min="8963" max="8963" width="1.7109375" style="4" customWidth="1"/>
    <col min="8964" max="8964" width="7" style="4" customWidth="1"/>
    <col min="8965" max="8966" width="5.5703125" style="4" customWidth="1"/>
    <col min="8967" max="8970" width="5.7109375" style="4" customWidth="1"/>
    <col min="8971" max="8971" width="6.7109375" style="4" customWidth="1"/>
    <col min="8972" max="8972" width="10.7109375" style="4" customWidth="1"/>
    <col min="8973" max="8973" width="11.42578125" style="4" customWidth="1"/>
    <col min="8974" max="8974" width="11.140625" style="4" customWidth="1"/>
    <col min="8975" max="8975" width="9" style="4" customWidth="1"/>
    <col min="8976" max="8976" width="11.7109375" style="4" customWidth="1"/>
    <col min="8977" max="9216" width="8" style="4"/>
    <col min="9217" max="9217" width="6.28515625" style="4" customWidth="1"/>
    <col min="9218" max="9218" width="3.140625" style="4" customWidth="1"/>
    <col min="9219" max="9219" width="1.7109375" style="4" customWidth="1"/>
    <col min="9220" max="9220" width="7" style="4" customWidth="1"/>
    <col min="9221" max="9222" width="5.5703125" style="4" customWidth="1"/>
    <col min="9223" max="9226" width="5.7109375" style="4" customWidth="1"/>
    <col min="9227" max="9227" width="6.7109375" style="4" customWidth="1"/>
    <col min="9228" max="9228" width="10.7109375" style="4" customWidth="1"/>
    <col min="9229" max="9229" width="11.42578125" style="4" customWidth="1"/>
    <col min="9230" max="9230" width="11.140625" style="4" customWidth="1"/>
    <col min="9231" max="9231" width="9" style="4" customWidth="1"/>
    <col min="9232" max="9232" width="11.7109375" style="4" customWidth="1"/>
    <col min="9233" max="9472" width="8" style="4"/>
    <col min="9473" max="9473" width="6.28515625" style="4" customWidth="1"/>
    <col min="9474" max="9474" width="3.140625" style="4" customWidth="1"/>
    <col min="9475" max="9475" width="1.7109375" style="4" customWidth="1"/>
    <col min="9476" max="9476" width="7" style="4" customWidth="1"/>
    <col min="9477" max="9478" width="5.5703125" style="4" customWidth="1"/>
    <col min="9479" max="9482" width="5.7109375" style="4" customWidth="1"/>
    <col min="9483" max="9483" width="6.7109375" style="4" customWidth="1"/>
    <col min="9484" max="9484" width="10.7109375" style="4" customWidth="1"/>
    <col min="9485" max="9485" width="11.42578125" style="4" customWidth="1"/>
    <col min="9486" max="9486" width="11.140625" style="4" customWidth="1"/>
    <col min="9487" max="9487" width="9" style="4" customWidth="1"/>
    <col min="9488" max="9488" width="11.7109375" style="4" customWidth="1"/>
    <col min="9489" max="9728" width="8" style="4"/>
    <col min="9729" max="9729" width="6.28515625" style="4" customWidth="1"/>
    <col min="9730" max="9730" width="3.140625" style="4" customWidth="1"/>
    <col min="9731" max="9731" width="1.7109375" style="4" customWidth="1"/>
    <col min="9732" max="9732" width="7" style="4" customWidth="1"/>
    <col min="9733" max="9734" width="5.5703125" style="4" customWidth="1"/>
    <col min="9735" max="9738" width="5.7109375" style="4" customWidth="1"/>
    <col min="9739" max="9739" width="6.7109375" style="4" customWidth="1"/>
    <col min="9740" max="9740" width="10.7109375" style="4" customWidth="1"/>
    <col min="9741" max="9741" width="11.42578125" style="4" customWidth="1"/>
    <col min="9742" max="9742" width="11.140625" style="4" customWidth="1"/>
    <col min="9743" max="9743" width="9" style="4" customWidth="1"/>
    <col min="9744" max="9744" width="11.7109375" style="4" customWidth="1"/>
    <col min="9745" max="9984" width="8" style="4"/>
    <col min="9985" max="9985" width="6.28515625" style="4" customWidth="1"/>
    <col min="9986" max="9986" width="3.140625" style="4" customWidth="1"/>
    <col min="9987" max="9987" width="1.7109375" style="4" customWidth="1"/>
    <col min="9988" max="9988" width="7" style="4" customWidth="1"/>
    <col min="9989" max="9990" width="5.5703125" style="4" customWidth="1"/>
    <col min="9991" max="9994" width="5.7109375" style="4" customWidth="1"/>
    <col min="9995" max="9995" width="6.7109375" style="4" customWidth="1"/>
    <col min="9996" max="9996" width="10.7109375" style="4" customWidth="1"/>
    <col min="9997" max="9997" width="11.42578125" style="4" customWidth="1"/>
    <col min="9998" max="9998" width="11.140625" style="4" customWidth="1"/>
    <col min="9999" max="9999" width="9" style="4" customWidth="1"/>
    <col min="10000" max="10000" width="11.7109375" style="4" customWidth="1"/>
    <col min="10001" max="10240" width="8" style="4"/>
    <col min="10241" max="10241" width="6.28515625" style="4" customWidth="1"/>
    <col min="10242" max="10242" width="3.140625" style="4" customWidth="1"/>
    <col min="10243" max="10243" width="1.7109375" style="4" customWidth="1"/>
    <col min="10244" max="10244" width="7" style="4" customWidth="1"/>
    <col min="10245" max="10246" width="5.5703125" style="4" customWidth="1"/>
    <col min="10247" max="10250" width="5.7109375" style="4" customWidth="1"/>
    <col min="10251" max="10251" width="6.7109375" style="4" customWidth="1"/>
    <col min="10252" max="10252" width="10.7109375" style="4" customWidth="1"/>
    <col min="10253" max="10253" width="11.42578125" style="4" customWidth="1"/>
    <col min="10254" max="10254" width="11.140625" style="4" customWidth="1"/>
    <col min="10255" max="10255" width="9" style="4" customWidth="1"/>
    <col min="10256" max="10256" width="11.7109375" style="4" customWidth="1"/>
    <col min="10257" max="10496" width="8" style="4"/>
    <col min="10497" max="10497" width="6.28515625" style="4" customWidth="1"/>
    <col min="10498" max="10498" width="3.140625" style="4" customWidth="1"/>
    <col min="10499" max="10499" width="1.7109375" style="4" customWidth="1"/>
    <col min="10500" max="10500" width="7" style="4" customWidth="1"/>
    <col min="10501" max="10502" width="5.5703125" style="4" customWidth="1"/>
    <col min="10503" max="10506" width="5.7109375" style="4" customWidth="1"/>
    <col min="10507" max="10507" width="6.7109375" style="4" customWidth="1"/>
    <col min="10508" max="10508" width="10.7109375" style="4" customWidth="1"/>
    <col min="10509" max="10509" width="11.42578125" style="4" customWidth="1"/>
    <col min="10510" max="10510" width="11.140625" style="4" customWidth="1"/>
    <col min="10511" max="10511" width="9" style="4" customWidth="1"/>
    <col min="10512" max="10512" width="11.7109375" style="4" customWidth="1"/>
    <col min="10513" max="10752" width="8" style="4"/>
    <col min="10753" max="10753" width="6.28515625" style="4" customWidth="1"/>
    <col min="10754" max="10754" width="3.140625" style="4" customWidth="1"/>
    <col min="10755" max="10755" width="1.7109375" style="4" customWidth="1"/>
    <col min="10756" max="10756" width="7" style="4" customWidth="1"/>
    <col min="10757" max="10758" width="5.5703125" style="4" customWidth="1"/>
    <col min="10759" max="10762" width="5.7109375" style="4" customWidth="1"/>
    <col min="10763" max="10763" width="6.7109375" style="4" customWidth="1"/>
    <col min="10764" max="10764" width="10.7109375" style="4" customWidth="1"/>
    <col min="10765" max="10765" width="11.42578125" style="4" customWidth="1"/>
    <col min="10766" max="10766" width="11.140625" style="4" customWidth="1"/>
    <col min="10767" max="10767" width="9" style="4" customWidth="1"/>
    <col min="10768" max="10768" width="11.7109375" style="4" customWidth="1"/>
    <col min="10769" max="11008" width="8" style="4"/>
    <col min="11009" max="11009" width="6.28515625" style="4" customWidth="1"/>
    <col min="11010" max="11010" width="3.140625" style="4" customWidth="1"/>
    <col min="11011" max="11011" width="1.7109375" style="4" customWidth="1"/>
    <col min="11012" max="11012" width="7" style="4" customWidth="1"/>
    <col min="11013" max="11014" width="5.5703125" style="4" customWidth="1"/>
    <col min="11015" max="11018" width="5.7109375" style="4" customWidth="1"/>
    <col min="11019" max="11019" width="6.7109375" style="4" customWidth="1"/>
    <col min="11020" max="11020" width="10.7109375" style="4" customWidth="1"/>
    <col min="11021" max="11021" width="11.42578125" style="4" customWidth="1"/>
    <col min="11022" max="11022" width="11.140625" style="4" customWidth="1"/>
    <col min="11023" max="11023" width="9" style="4" customWidth="1"/>
    <col min="11024" max="11024" width="11.7109375" style="4" customWidth="1"/>
    <col min="11025" max="11264" width="8" style="4"/>
    <col min="11265" max="11265" width="6.28515625" style="4" customWidth="1"/>
    <col min="11266" max="11266" width="3.140625" style="4" customWidth="1"/>
    <col min="11267" max="11267" width="1.7109375" style="4" customWidth="1"/>
    <col min="11268" max="11268" width="7" style="4" customWidth="1"/>
    <col min="11269" max="11270" width="5.5703125" style="4" customWidth="1"/>
    <col min="11271" max="11274" width="5.7109375" style="4" customWidth="1"/>
    <col min="11275" max="11275" width="6.7109375" style="4" customWidth="1"/>
    <col min="11276" max="11276" width="10.7109375" style="4" customWidth="1"/>
    <col min="11277" max="11277" width="11.42578125" style="4" customWidth="1"/>
    <col min="11278" max="11278" width="11.140625" style="4" customWidth="1"/>
    <col min="11279" max="11279" width="9" style="4" customWidth="1"/>
    <col min="11280" max="11280" width="11.7109375" style="4" customWidth="1"/>
    <col min="11281" max="11520" width="8" style="4"/>
    <col min="11521" max="11521" width="6.28515625" style="4" customWidth="1"/>
    <col min="11522" max="11522" width="3.140625" style="4" customWidth="1"/>
    <col min="11523" max="11523" width="1.7109375" style="4" customWidth="1"/>
    <col min="11524" max="11524" width="7" style="4" customWidth="1"/>
    <col min="11525" max="11526" width="5.5703125" style="4" customWidth="1"/>
    <col min="11527" max="11530" width="5.7109375" style="4" customWidth="1"/>
    <col min="11531" max="11531" width="6.7109375" style="4" customWidth="1"/>
    <col min="11532" max="11532" width="10.7109375" style="4" customWidth="1"/>
    <col min="11533" max="11533" width="11.42578125" style="4" customWidth="1"/>
    <col min="11534" max="11534" width="11.140625" style="4" customWidth="1"/>
    <col min="11535" max="11535" width="9" style="4" customWidth="1"/>
    <col min="11536" max="11536" width="11.7109375" style="4" customWidth="1"/>
    <col min="11537" max="11776" width="8" style="4"/>
    <col min="11777" max="11777" width="6.28515625" style="4" customWidth="1"/>
    <col min="11778" max="11778" width="3.140625" style="4" customWidth="1"/>
    <col min="11779" max="11779" width="1.7109375" style="4" customWidth="1"/>
    <col min="11780" max="11780" width="7" style="4" customWidth="1"/>
    <col min="11781" max="11782" width="5.5703125" style="4" customWidth="1"/>
    <col min="11783" max="11786" width="5.7109375" style="4" customWidth="1"/>
    <col min="11787" max="11787" width="6.7109375" style="4" customWidth="1"/>
    <col min="11788" max="11788" width="10.7109375" style="4" customWidth="1"/>
    <col min="11789" max="11789" width="11.42578125" style="4" customWidth="1"/>
    <col min="11790" max="11790" width="11.140625" style="4" customWidth="1"/>
    <col min="11791" max="11791" width="9" style="4" customWidth="1"/>
    <col min="11792" max="11792" width="11.7109375" style="4" customWidth="1"/>
    <col min="11793" max="12032" width="8" style="4"/>
    <col min="12033" max="12033" width="6.28515625" style="4" customWidth="1"/>
    <col min="12034" max="12034" width="3.140625" style="4" customWidth="1"/>
    <col min="12035" max="12035" width="1.7109375" style="4" customWidth="1"/>
    <col min="12036" max="12036" width="7" style="4" customWidth="1"/>
    <col min="12037" max="12038" width="5.5703125" style="4" customWidth="1"/>
    <col min="12039" max="12042" width="5.7109375" style="4" customWidth="1"/>
    <col min="12043" max="12043" width="6.7109375" style="4" customWidth="1"/>
    <col min="12044" max="12044" width="10.7109375" style="4" customWidth="1"/>
    <col min="12045" max="12045" width="11.42578125" style="4" customWidth="1"/>
    <col min="12046" max="12046" width="11.140625" style="4" customWidth="1"/>
    <col min="12047" max="12047" width="9" style="4" customWidth="1"/>
    <col min="12048" max="12048" width="11.7109375" style="4" customWidth="1"/>
    <col min="12049" max="12288" width="8" style="4"/>
    <col min="12289" max="12289" width="6.28515625" style="4" customWidth="1"/>
    <col min="12290" max="12290" width="3.140625" style="4" customWidth="1"/>
    <col min="12291" max="12291" width="1.7109375" style="4" customWidth="1"/>
    <col min="12292" max="12292" width="7" style="4" customWidth="1"/>
    <col min="12293" max="12294" width="5.5703125" style="4" customWidth="1"/>
    <col min="12295" max="12298" width="5.7109375" style="4" customWidth="1"/>
    <col min="12299" max="12299" width="6.7109375" style="4" customWidth="1"/>
    <col min="12300" max="12300" width="10.7109375" style="4" customWidth="1"/>
    <col min="12301" max="12301" width="11.42578125" style="4" customWidth="1"/>
    <col min="12302" max="12302" width="11.140625" style="4" customWidth="1"/>
    <col min="12303" max="12303" width="9" style="4" customWidth="1"/>
    <col min="12304" max="12304" width="11.7109375" style="4" customWidth="1"/>
    <col min="12305" max="12544" width="8" style="4"/>
    <col min="12545" max="12545" width="6.28515625" style="4" customWidth="1"/>
    <col min="12546" max="12546" width="3.140625" style="4" customWidth="1"/>
    <col min="12547" max="12547" width="1.7109375" style="4" customWidth="1"/>
    <col min="12548" max="12548" width="7" style="4" customWidth="1"/>
    <col min="12549" max="12550" width="5.5703125" style="4" customWidth="1"/>
    <col min="12551" max="12554" width="5.7109375" style="4" customWidth="1"/>
    <col min="12555" max="12555" width="6.7109375" style="4" customWidth="1"/>
    <col min="12556" max="12556" width="10.7109375" style="4" customWidth="1"/>
    <col min="12557" max="12557" width="11.42578125" style="4" customWidth="1"/>
    <col min="12558" max="12558" width="11.140625" style="4" customWidth="1"/>
    <col min="12559" max="12559" width="9" style="4" customWidth="1"/>
    <col min="12560" max="12560" width="11.7109375" style="4" customWidth="1"/>
    <col min="12561" max="12800" width="8" style="4"/>
    <col min="12801" max="12801" width="6.28515625" style="4" customWidth="1"/>
    <col min="12802" max="12802" width="3.140625" style="4" customWidth="1"/>
    <col min="12803" max="12803" width="1.7109375" style="4" customWidth="1"/>
    <col min="12804" max="12804" width="7" style="4" customWidth="1"/>
    <col min="12805" max="12806" width="5.5703125" style="4" customWidth="1"/>
    <col min="12807" max="12810" width="5.7109375" style="4" customWidth="1"/>
    <col min="12811" max="12811" width="6.7109375" style="4" customWidth="1"/>
    <col min="12812" max="12812" width="10.7109375" style="4" customWidth="1"/>
    <col min="12813" max="12813" width="11.42578125" style="4" customWidth="1"/>
    <col min="12814" max="12814" width="11.140625" style="4" customWidth="1"/>
    <col min="12815" max="12815" width="9" style="4" customWidth="1"/>
    <col min="12816" max="12816" width="11.7109375" style="4" customWidth="1"/>
    <col min="12817" max="13056" width="8" style="4"/>
    <col min="13057" max="13057" width="6.28515625" style="4" customWidth="1"/>
    <col min="13058" max="13058" width="3.140625" style="4" customWidth="1"/>
    <col min="13059" max="13059" width="1.7109375" style="4" customWidth="1"/>
    <col min="13060" max="13060" width="7" style="4" customWidth="1"/>
    <col min="13061" max="13062" width="5.5703125" style="4" customWidth="1"/>
    <col min="13063" max="13066" width="5.7109375" style="4" customWidth="1"/>
    <col min="13067" max="13067" width="6.7109375" style="4" customWidth="1"/>
    <col min="13068" max="13068" width="10.7109375" style="4" customWidth="1"/>
    <col min="13069" max="13069" width="11.42578125" style="4" customWidth="1"/>
    <col min="13070" max="13070" width="11.140625" style="4" customWidth="1"/>
    <col min="13071" max="13071" width="9" style="4" customWidth="1"/>
    <col min="13072" max="13072" width="11.7109375" style="4" customWidth="1"/>
    <col min="13073" max="13312" width="8" style="4"/>
    <col min="13313" max="13313" width="6.28515625" style="4" customWidth="1"/>
    <col min="13314" max="13314" width="3.140625" style="4" customWidth="1"/>
    <col min="13315" max="13315" width="1.7109375" style="4" customWidth="1"/>
    <col min="13316" max="13316" width="7" style="4" customWidth="1"/>
    <col min="13317" max="13318" width="5.5703125" style="4" customWidth="1"/>
    <col min="13319" max="13322" width="5.7109375" style="4" customWidth="1"/>
    <col min="13323" max="13323" width="6.7109375" style="4" customWidth="1"/>
    <col min="13324" max="13324" width="10.7109375" style="4" customWidth="1"/>
    <col min="13325" max="13325" width="11.42578125" style="4" customWidth="1"/>
    <col min="13326" max="13326" width="11.140625" style="4" customWidth="1"/>
    <col min="13327" max="13327" width="9" style="4" customWidth="1"/>
    <col min="13328" max="13328" width="11.7109375" style="4" customWidth="1"/>
    <col min="13329" max="13568" width="8" style="4"/>
    <col min="13569" max="13569" width="6.28515625" style="4" customWidth="1"/>
    <col min="13570" max="13570" width="3.140625" style="4" customWidth="1"/>
    <col min="13571" max="13571" width="1.7109375" style="4" customWidth="1"/>
    <col min="13572" max="13572" width="7" style="4" customWidth="1"/>
    <col min="13573" max="13574" width="5.5703125" style="4" customWidth="1"/>
    <col min="13575" max="13578" width="5.7109375" style="4" customWidth="1"/>
    <col min="13579" max="13579" width="6.7109375" style="4" customWidth="1"/>
    <col min="13580" max="13580" width="10.7109375" style="4" customWidth="1"/>
    <col min="13581" max="13581" width="11.42578125" style="4" customWidth="1"/>
    <col min="13582" max="13582" width="11.140625" style="4" customWidth="1"/>
    <col min="13583" max="13583" width="9" style="4" customWidth="1"/>
    <col min="13584" max="13584" width="11.7109375" style="4" customWidth="1"/>
    <col min="13585" max="13824" width="8" style="4"/>
    <col min="13825" max="13825" width="6.28515625" style="4" customWidth="1"/>
    <col min="13826" max="13826" width="3.140625" style="4" customWidth="1"/>
    <col min="13827" max="13827" width="1.7109375" style="4" customWidth="1"/>
    <col min="13828" max="13828" width="7" style="4" customWidth="1"/>
    <col min="13829" max="13830" width="5.5703125" style="4" customWidth="1"/>
    <col min="13831" max="13834" width="5.7109375" style="4" customWidth="1"/>
    <col min="13835" max="13835" width="6.7109375" style="4" customWidth="1"/>
    <col min="13836" max="13836" width="10.7109375" style="4" customWidth="1"/>
    <col min="13837" max="13837" width="11.42578125" style="4" customWidth="1"/>
    <col min="13838" max="13838" width="11.140625" style="4" customWidth="1"/>
    <col min="13839" max="13839" width="9" style="4" customWidth="1"/>
    <col min="13840" max="13840" width="11.7109375" style="4" customWidth="1"/>
    <col min="13841" max="14080" width="8" style="4"/>
    <col min="14081" max="14081" width="6.28515625" style="4" customWidth="1"/>
    <col min="14082" max="14082" width="3.140625" style="4" customWidth="1"/>
    <col min="14083" max="14083" width="1.7109375" style="4" customWidth="1"/>
    <col min="14084" max="14084" width="7" style="4" customWidth="1"/>
    <col min="14085" max="14086" width="5.5703125" style="4" customWidth="1"/>
    <col min="14087" max="14090" width="5.7109375" style="4" customWidth="1"/>
    <col min="14091" max="14091" width="6.7109375" style="4" customWidth="1"/>
    <col min="14092" max="14092" width="10.7109375" style="4" customWidth="1"/>
    <col min="14093" max="14093" width="11.42578125" style="4" customWidth="1"/>
    <col min="14094" max="14094" width="11.140625" style="4" customWidth="1"/>
    <col min="14095" max="14095" width="9" style="4" customWidth="1"/>
    <col min="14096" max="14096" width="11.7109375" style="4" customWidth="1"/>
    <col min="14097" max="14336" width="8" style="4"/>
    <col min="14337" max="14337" width="6.28515625" style="4" customWidth="1"/>
    <col min="14338" max="14338" width="3.140625" style="4" customWidth="1"/>
    <col min="14339" max="14339" width="1.7109375" style="4" customWidth="1"/>
    <col min="14340" max="14340" width="7" style="4" customWidth="1"/>
    <col min="14341" max="14342" width="5.5703125" style="4" customWidth="1"/>
    <col min="14343" max="14346" width="5.7109375" style="4" customWidth="1"/>
    <col min="14347" max="14347" width="6.7109375" style="4" customWidth="1"/>
    <col min="14348" max="14348" width="10.7109375" style="4" customWidth="1"/>
    <col min="14349" max="14349" width="11.42578125" style="4" customWidth="1"/>
    <col min="14350" max="14350" width="11.140625" style="4" customWidth="1"/>
    <col min="14351" max="14351" width="9" style="4" customWidth="1"/>
    <col min="14352" max="14352" width="11.7109375" style="4" customWidth="1"/>
    <col min="14353" max="14592" width="8" style="4"/>
    <col min="14593" max="14593" width="6.28515625" style="4" customWidth="1"/>
    <col min="14594" max="14594" width="3.140625" style="4" customWidth="1"/>
    <col min="14595" max="14595" width="1.7109375" style="4" customWidth="1"/>
    <col min="14596" max="14596" width="7" style="4" customWidth="1"/>
    <col min="14597" max="14598" width="5.5703125" style="4" customWidth="1"/>
    <col min="14599" max="14602" width="5.7109375" style="4" customWidth="1"/>
    <col min="14603" max="14603" width="6.7109375" style="4" customWidth="1"/>
    <col min="14604" max="14604" width="10.7109375" style="4" customWidth="1"/>
    <col min="14605" max="14605" width="11.42578125" style="4" customWidth="1"/>
    <col min="14606" max="14606" width="11.140625" style="4" customWidth="1"/>
    <col min="14607" max="14607" width="9" style="4" customWidth="1"/>
    <col min="14608" max="14608" width="11.7109375" style="4" customWidth="1"/>
    <col min="14609" max="14848" width="8" style="4"/>
    <col min="14849" max="14849" width="6.28515625" style="4" customWidth="1"/>
    <col min="14850" max="14850" width="3.140625" style="4" customWidth="1"/>
    <col min="14851" max="14851" width="1.7109375" style="4" customWidth="1"/>
    <col min="14852" max="14852" width="7" style="4" customWidth="1"/>
    <col min="14853" max="14854" width="5.5703125" style="4" customWidth="1"/>
    <col min="14855" max="14858" width="5.7109375" style="4" customWidth="1"/>
    <col min="14859" max="14859" width="6.7109375" style="4" customWidth="1"/>
    <col min="14860" max="14860" width="10.7109375" style="4" customWidth="1"/>
    <col min="14861" max="14861" width="11.42578125" style="4" customWidth="1"/>
    <col min="14862" max="14862" width="11.140625" style="4" customWidth="1"/>
    <col min="14863" max="14863" width="9" style="4" customWidth="1"/>
    <col min="14864" max="14864" width="11.7109375" style="4" customWidth="1"/>
    <col min="14865" max="15104" width="8" style="4"/>
    <col min="15105" max="15105" width="6.28515625" style="4" customWidth="1"/>
    <col min="15106" max="15106" width="3.140625" style="4" customWidth="1"/>
    <col min="15107" max="15107" width="1.7109375" style="4" customWidth="1"/>
    <col min="15108" max="15108" width="7" style="4" customWidth="1"/>
    <col min="15109" max="15110" width="5.5703125" style="4" customWidth="1"/>
    <col min="15111" max="15114" width="5.7109375" style="4" customWidth="1"/>
    <col min="15115" max="15115" width="6.7109375" style="4" customWidth="1"/>
    <col min="15116" max="15116" width="10.7109375" style="4" customWidth="1"/>
    <col min="15117" max="15117" width="11.42578125" style="4" customWidth="1"/>
    <col min="15118" max="15118" width="11.140625" style="4" customWidth="1"/>
    <col min="15119" max="15119" width="9" style="4" customWidth="1"/>
    <col min="15120" max="15120" width="11.7109375" style="4" customWidth="1"/>
    <col min="15121" max="15360" width="8" style="4"/>
    <col min="15361" max="15361" width="6.28515625" style="4" customWidth="1"/>
    <col min="15362" max="15362" width="3.140625" style="4" customWidth="1"/>
    <col min="15363" max="15363" width="1.7109375" style="4" customWidth="1"/>
    <col min="15364" max="15364" width="7" style="4" customWidth="1"/>
    <col min="15365" max="15366" width="5.5703125" style="4" customWidth="1"/>
    <col min="15367" max="15370" width="5.7109375" style="4" customWidth="1"/>
    <col min="15371" max="15371" width="6.7109375" style="4" customWidth="1"/>
    <col min="15372" max="15372" width="10.7109375" style="4" customWidth="1"/>
    <col min="15373" max="15373" width="11.42578125" style="4" customWidth="1"/>
    <col min="15374" max="15374" width="11.140625" style="4" customWidth="1"/>
    <col min="15375" max="15375" width="9" style="4" customWidth="1"/>
    <col min="15376" max="15376" width="11.7109375" style="4" customWidth="1"/>
    <col min="15377" max="15616" width="8" style="4"/>
    <col min="15617" max="15617" width="6.28515625" style="4" customWidth="1"/>
    <col min="15618" max="15618" width="3.140625" style="4" customWidth="1"/>
    <col min="15619" max="15619" width="1.7109375" style="4" customWidth="1"/>
    <col min="15620" max="15620" width="7" style="4" customWidth="1"/>
    <col min="15621" max="15622" width="5.5703125" style="4" customWidth="1"/>
    <col min="15623" max="15626" width="5.7109375" style="4" customWidth="1"/>
    <col min="15627" max="15627" width="6.7109375" style="4" customWidth="1"/>
    <col min="15628" max="15628" width="10.7109375" style="4" customWidth="1"/>
    <col min="15629" max="15629" width="11.42578125" style="4" customWidth="1"/>
    <col min="15630" max="15630" width="11.140625" style="4" customWidth="1"/>
    <col min="15631" max="15631" width="9" style="4" customWidth="1"/>
    <col min="15632" max="15632" width="11.7109375" style="4" customWidth="1"/>
    <col min="15633" max="15872" width="8" style="4"/>
    <col min="15873" max="15873" width="6.28515625" style="4" customWidth="1"/>
    <col min="15874" max="15874" width="3.140625" style="4" customWidth="1"/>
    <col min="15875" max="15875" width="1.7109375" style="4" customWidth="1"/>
    <col min="15876" max="15876" width="7" style="4" customWidth="1"/>
    <col min="15877" max="15878" width="5.5703125" style="4" customWidth="1"/>
    <col min="15879" max="15882" width="5.7109375" style="4" customWidth="1"/>
    <col min="15883" max="15883" width="6.7109375" style="4" customWidth="1"/>
    <col min="15884" max="15884" width="10.7109375" style="4" customWidth="1"/>
    <col min="15885" max="15885" width="11.42578125" style="4" customWidth="1"/>
    <col min="15886" max="15886" width="11.140625" style="4" customWidth="1"/>
    <col min="15887" max="15887" width="9" style="4" customWidth="1"/>
    <col min="15888" max="15888" width="11.7109375" style="4" customWidth="1"/>
    <col min="15889" max="16128" width="8" style="4"/>
    <col min="16129" max="16129" width="6.28515625" style="4" customWidth="1"/>
    <col min="16130" max="16130" width="3.140625" style="4" customWidth="1"/>
    <col min="16131" max="16131" width="1.7109375" style="4" customWidth="1"/>
    <col min="16132" max="16132" width="7" style="4" customWidth="1"/>
    <col min="16133" max="16134" width="5.5703125" style="4" customWidth="1"/>
    <col min="16135" max="16138" width="5.7109375" style="4" customWidth="1"/>
    <col min="16139" max="16139" width="6.7109375" style="4" customWidth="1"/>
    <col min="16140" max="16140" width="10.7109375" style="4" customWidth="1"/>
    <col min="16141" max="16141" width="11.42578125" style="4" customWidth="1"/>
    <col min="16142" max="16142" width="11.140625" style="4" customWidth="1"/>
    <col min="16143" max="16143" width="9" style="4" customWidth="1"/>
    <col min="16144" max="16144" width="11.7109375" style="4" customWidth="1"/>
    <col min="16145" max="16384" width="8" style="4"/>
  </cols>
  <sheetData>
    <row r="1" spans="1:16" ht="12.7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3"/>
    </row>
    <row r="2" spans="1:16" ht="12.7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7"/>
      <c r="B4" s="7"/>
      <c r="C4" s="8">
        <f>[1]СТАРТ!I3</f>
        <v>0</v>
      </c>
      <c r="D4" s="9"/>
      <c r="E4" s="10"/>
      <c r="F4" s="7"/>
      <c r="G4" s="7"/>
      <c r="H4" s="7"/>
      <c r="I4" s="7"/>
      <c r="J4" s="7"/>
      <c r="K4" s="11"/>
      <c r="L4" s="11"/>
      <c r="M4" s="12"/>
      <c r="N4" s="13"/>
      <c r="O4" s="11"/>
      <c r="P4" s="14"/>
    </row>
    <row r="5" spans="1:16" ht="15">
      <c r="A5" s="15"/>
      <c r="B5" s="15"/>
      <c r="C5" s="16" t="str">
        <f>[1]СТАРТ!E4</f>
        <v>ТРАМПЛИН 3 м, ЮНИОРЫ ГР.С</v>
      </c>
      <c r="D5" s="17"/>
      <c r="F5" s="16"/>
      <c r="G5" s="16"/>
      <c r="H5" s="16"/>
      <c r="I5" s="16"/>
      <c r="J5" s="16"/>
      <c r="K5" s="19"/>
      <c r="L5" s="19"/>
      <c r="M5" s="12"/>
      <c r="N5" s="13"/>
      <c r="O5" s="11"/>
      <c r="P5" s="20"/>
    </row>
    <row r="6" spans="1:16" ht="15">
      <c r="A6" s="15"/>
      <c r="B6" s="15"/>
      <c r="D6" s="21"/>
      <c r="E6" s="22"/>
      <c r="F6" s="23"/>
      <c r="G6" s="23"/>
      <c r="H6" s="23"/>
      <c r="I6" s="23"/>
      <c r="J6" s="23"/>
      <c r="K6" s="11"/>
      <c r="L6" s="11"/>
      <c r="M6" s="12"/>
      <c r="N6" s="13"/>
      <c r="O6" s="11"/>
      <c r="P6" s="14"/>
    </row>
    <row r="7" spans="1:16" ht="12.75" customHeight="1">
      <c r="A7" s="24"/>
      <c r="B7" s="24"/>
      <c r="C7" s="25" t="s">
        <v>5</v>
      </c>
      <c r="D7" s="26"/>
      <c r="E7" s="27"/>
      <c r="F7" s="28" t="s">
        <v>6</v>
      </c>
      <c r="G7" s="29"/>
      <c r="H7" s="29"/>
      <c r="I7" s="29"/>
      <c r="J7" s="29"/>
      <c r="K7" s="30"/>
      <c r="L7" s="30"/>
      <c r="M7" s="31"/>
      <c r="N7" s="32" t="s">
        <v>7</v>
      </c>
      <c r="O7" s="33"/>
      <c r="P7" s="34"/>
    </row>
    <row r="8" spans="1:16" ht="13.5" thickBot="1">
      <c r="A8" s="35" t="s">
        <v>8</v>
      </c>
      <c r="B8" s="35" t="s">
        <v>9</v>
      </c>
      <c r="C8" s="36"/>
      <c r="D8" s="37" t="s">
        <v>10</v>
      </c>
      <c r="E8" s="38" t="s">
        <v>11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/>
      <c r="L8" s="40"/>
      <c r="M8" s="41" t="s">
        <v>12</v>
      </c>
      <c r="N8" s="42" t="s">
        <v>13</v>
      </c>
      <c r="O8" s="43" t="s">
        <v>14</v>
      </c>
      <c r="P8" s="44"/>
    </row>
    <row r="9" spans="1:16" ht="12.75">
      <c r="A9" s="45"/>
      <c r="B9" s="45"/>
      <c r="C9" s="46"/>
      <c r="D9" s="47"/>
      <c r="E9" s="48"/>
      <c r="F9" s="49"/>
      <c r="G9" s="49"/>
      <c r="H9" s="49"/>
      <c r="I9" s="49"/>
      <c r="J9" s="49"/>
      <c r="K9" s="49"/>
      <c r="L9" s="50"/>
      <c r="M9" s="51">
        <v>9999</v>
      </c>
      <c r="N9" s="52"/>
      <c r="O9" s="53"/>
      <c r="P9" s="54"/>
    </row>
    <row r="10" spans="1:16" s="64" customFormat="1" ht="15">
      <c r="A10" s="55">
        <v>1</v>
      </c>
      <c r="B10" s="56">
        <f>[1]СТАРТ!B62</f>
        <v>8</v>
      </c>
      <c r="C10" s="57" t="str">
        <f>[1]СТАРТ!C62</f>
        <v>Петухов Михаил,2003,КМС,Москва "Юность Москвы",ВС</v>
      </c>
      <c r="D10" s="58"/>
      <c r="E10" s="59"/>
      <c r="F10" s="57"/>
      <c r="G10" s="57"/>
      <c r="H10" s="57"/>
      <c r="I10" s="57"/>
      <c r="J10" s="60"/>
      <c r="K10" s="57"/>
      <c r="L10" s="55"/>
      <c r="M10" s="61">
        <f>L17</f>
        <v>357.2</v>
      </c>
      <c r="N10" s="62" t="s">
        <v>15</v>
      </c>
      <c r="O10" s="63" t="str">
        <f>[1]СТАРТ!N62</f>
        <v>Немчинова Л.В.</v>
      </c>
    </row>
    <row r="11" spans="1:16" s="64" customFormat="1" ht="15" outlineLevel="1">
      <c r="A11" s="55"/>
      <c r="B11" s="56"/>
      <c r="C11" s="57"/>
      <c r="D11" s="58" t="str">
        <f>[1]СТАРТ!C63</f>
        <v>405С</v>
      </c>
      <c r="E11" s="65">
        <f>[1]СТАРТ!D63</f>
        <v>2.7</v>
      </c>
      <c r="F11" s="66">
        <v>8</v>
      </c>
      <c r="G11" s="66">
        <v>8</v>
      </c>
      <c r="H11" s="66">
        <v>8</v>
      </c>
      <c r="I11" s="66">
        <v>7</v>
      </c>
      <c r="J11" s="66">
        <v>8</v>
      </c>
      <c r="K11" s="67">
        <f t="shared" ref="K11:K16" si="0">(SUM(F11:J11) -MAX(F11:J11)-MIN(F11:J11))</f>
        <v>24</v>
      </c>
      <c r="L11" s="68">
        <f t="shared" ref="L11:L16" si="1">(SUM(F11:J11) -MAX(F11:J11)-MIN(F11:J11))*E11</f>
        <v>64.800000000000011</v>
      </c>
      <c r="M11" s="69">
        <f t="shared" ref="M11:M17" si="2">M10</f>
        <v>357.2</v>
      </c>
      <c r="N11" s="62"/>
      <c r="O11" s="63"/>
    </row>
    <row r="12" spans="1:16" ht="15" outlineLevel="1">
      <c r="C12" s="71"/>
      <c r="D12" s="58" t="str">
        <f>[1]СТАРТ!E63</f>
        <v>107С</v>
      </c>
      <c r="E12" s="65">
        <f>[1]СТАРТ!F63</f>
        <v>2.8</v>
      </c>
      <c r="F12" s="66">
        <v>7.5</v>
      </c>
      <c r="G12" s="66">
        <v>7</v>
      </c>
      <c r="H12" s="66">
        <v>7</v>
      </c>
      <c r="I12" s="66">
        <v>7.5</v>
      </c>
      <c r="J12" s="66">
        <v>7.5</v>
      </c>
      <c r="K12" s="67">
        <f t="shared" si="0"/>
        <v>22</v>
      </c>
      <c r="L12" s="68">
        <f t="shared" si="1"/>
        <v>61.599999999999994</v>
      </c>
      <c r="M12" s="69">
        <f t="shared" si="2"/>
        <v>357.2</v>
      </c>
      <c r="N12" s="70"/>
    </row>
    <row r="13" spans="1:16" ht="15" outlineLevel="1">
      <c r="C13" s="71"/>
      <c r="D13" s="58" t="str">
        <f>[1]СТАРТ!G63</f>
        <v>5152В</v>
      </c>
      <c r="E13" s="65">
        <f>[1]СТАРТ!H63</f>
        <v>3</v>
      </c>
      <c r="F13" s="66">
        <v>4.5</v>
      </c>
      <c r="G13" s="66">
        <v>4.5</v>
      </c>
      <c r="H13" s="66">
        <v>4</v>
      </c>
      <c r="I13" s="66">
        <v>4</v>
      </c>
      <c r="J13" s="66">
        <v>5</v>
      </c>
      <c r="K13" s="67">
        <f t="shared" si="0"/>
        <v>13</v>
      </c>
      <c r="L13" s="68">
        <f t="shared" si="1"/>
        <v>39</v>
      </c>
      <c r="M13" s="69">
        <f t="shared" si="2"/>
        <v>357.2</v>
      </c>
      <c r="N13" s="70"/>
    </row>
    <row r="14" spans="1:16" ht="15" outlineLevel="1">
      <c r="C14" s="71"/>
      <c r="D14" s="58" t="str">
        <f>[1]СТАРТ!I63</f>
        <v>205С</v>
      </c>
      <c r="E14" s="65">
        <f>[1]СТАРТ!J63</f>
        <v>2.8</v>
      </c>
      <c r="F14" s="66">
        <v>7</v>
      </c>
      <c r="G14" s="66">
        <v>6.5</v>
      </c>
      <c r="H14" s="66">
        <v>7</v>
      </c>
      <c r="I14" s="66">
        <v>7</v>
      </c>
      <c r="J14" s="66">
        <v>7</v>
      </c>
      <c r="K14" s="67">
        <f t="shared" si="0"/>
        <v>21</v>
      </c>
      <c r="L14" s="68">
        <f t="shared" si="1"/>
        <v>58.8</v>
      </c>
      <c r="M14" s="69">
        <f t="shared" si="2"/>
        <v>357.2</v>
      </c>
      <c r="N14" s="70"/>
    </row>
    <row r="15" spans="1:16" ht="15" outlineLevel="1">
      <c r="C15" s="71"/>
      <c r="D15" s="58" t="str">
        <f>[1]СТАРТ!K63</f>
        <v>305С</v>
      </c>
      <c r="E15" s="65">
        <f>[1]СТАРТ!L63</f>
        <v>2.8</v>
      </c>
      <c r="F15" s="66">
        <v>9</v>
      </c>
      <c r="G15" s="66">
        <v>8.5</v>
      </c>
      <c r="H15" s="66">
        <v>8</v>
      </c>
      <c r="I15" s="66">
        <v>7.5</v>
      </c>
      <c r="J15" s="66">
        <v>8.5</v>
      </c>
      <c r="K15" s="67">
        <f t="shared" si="0"/>
        <v>25</v>
      </c>
      <c r="L15" s="68">
        <f t="shared" si="1"/>
        <v>70</v>
      </c>
      <c r="M15" s="69">
        <f t="shared" si="2"/>
        <v>357.2</v>
      </c>
      <c r="N15" s="70"/>
    </row>
    <row r="16" spans="1:16" ht="15" outlineLevel="1">
      <c r="C16" s="71"/>
      <c r="D16" s="58" t="str">
        <f>[1]СТАРТ!M63</f>
        <v>5235Д</v>
      </c>
      <c r="E16" s="65">
        <f>[1]СТАРТ!N63</f>
        <v>2.8</v>
      </c>
      <c r="F16" s="66">
        <v>7.5</v>
      </c>
      <c r="G16" s="66">
        <v>7.5</v>
      </c>
      <c r="H16" s="66">
        <v>7.5</v>
      </c>
      <c r="I16" s="66">
        <v>7.5</v>
      </c>
      <c r="J16" s="66">
        <v>7.5</v>
      </c>
      <c r="K16" s="67">
        <f t="shared" si="0"/>
        <v>22.5</v>
      </c>
      <c r="L16" s="68">
        <f t="shared" si="1"/>
        <v>62.999999999999993</v>
      </c>
      <c r="M16" s="69">
        <f t="shared" si="2"/>
        <v>357.2</v>
      </c>
      <c r="N16" s="70"/>
    </row>
    <row r="17" spans="1:15" ht="15">
      <c r="D17" s="73" t="s">
        <v>16</v>
      </c>
      <c r="E17" s="74">
        <f>SUM(E11:E16)</f>
        <v>16.900000000000002</v>
      </c>
      <c r="L17" s="76">
        <f>SUM(L11:L16)</f>
        <v>357.2</v>
      </c>
      <c r="M17" s="69">
        <f t="shared" si="2"/>
        <v>357.2</v>
      </c>
    </row>
    <row r="18" spans="1:15" s="64" customFormat="1" ht="15">
      <c r="A18" s="55">
        <v>2</v>
      </c>
      <c r="B18" s="56">
        <f>[1]СТАРТ!B38</f>
        <v>5</v>
      </c>
      <c r="C18" s="57" t="str">
        <f>[1]СТАРТ!C38</f>
        <v>Степаненко Александр,2003,КМС,Ставрополь ДЮСШОР№2</v>
      </c>
      <c r="D18" s="58"/>
      <c r="E18" s="59"/>
      <c r="F18" s="57"/>
      <c r="G18" s="57"/>
      <c r="H18" s="57"/>
      <c r="I18" s="57"/>
      <c r="J18" s="60"/>
      <c r="K18" s="57"/>
      <c r="L18" s="55"/>
      <c r="M18" s="61">
        <f>L25</f>
        <v>353.15000000000003</v>
      </c>
      <c r="N18" s="62" t="s">
        <v>15</v>
      </c>
      <c r="O18" s="63" t="str">
        <f>[1]СТАРТ!N38</f>
        <v>Исаев Ю.С.</v>
      </c>
    </row>
    <row r="19" spans="1:15" s="64" customFormat="1" ht="15" outlineLevel="1">
      <c r="A19" s="55"/>
      <c r="B19" s="56"/>
      <c r="C19" s="57"/>
      <c r="D19" s="58" t="str">
        <f>[1]СТАРТ!C39</f>
        <v>405С</v>
      </c>
      <c r="E19" s="65">
        <f>[1]СТАРТ!D39</f>
        <v>2.7</v>
      </c>
      <c r="F19" s="66">
        <v>7</v>
      </c>
      <c r="G19" s="66">
        <v>7.5</v>
      </c>
      <c r="H19" s="66">
        <v>7.5</v>
      </c>
      <c r="I19" s="66">
        <v>7</v>
      </c>
      <c r="J19" s="66">
        <v>7.5</v>
      </c>
      <c r="K19" s="67">
        <f t="shared" ref="K19:K24" si="3">(SUM(F19:J19) -MAX(F19:J19)-MIN(F19:J19))</f>
        <v>22</v>
      </c>
      <c r="L19" s="68">
        <f t="shared" ref="L19:L24" si="4">(SUM(F19:J19) -MAX(F19:J19)-MIN(F19:J19))*E19</f>
        <v>59.400000000000006</v>
      </c>
      <c r="M19" s="69">
        <f t="shared" ref="M19:M25" si="5">M18</f>
        <v>353.15000000000003</v>
      </c>
      <c r="N19" s="62"/>
      <c r="O19" s="63"/>
    </row>
    <row r="20" spans="1:15" ht="15" outlineLevel="1">
      <c r="C20" s="71"/>
      <c r="D20" s="58" t="str">
        <f>[1]СТАРТ!E39</f>
        <v>105В</v>
      </c>
      <c r="E20" s="65">
        <f>[1]СТАРТ!F39</f>
        <v>2.4</v>
      </c>
      <c r="F20" s="66">
        <v>8</v>
      </c>
      <c r="G20" s="66">
        <v>8</v>
      </c>
      <c r="H20" s="66">
        <v>7.5</v>
      </c>
      <c r="I20" s="66">
        <v>7.5</v>
      </c>
      <c r="J20" s="66">
        <v>8</v>
      </c>
      <c r="K20" s="67">
        <f t="shared" si="3"/>
        <v>23.5</v>
      </c>
      <c r="L20" s="68">
        <f t="shared" si="4"/>
        <v>56.4</v>
      </c>
      <c r="M20" s="69">
        <f t="shared" si="5"/>
        <v>353.15000000000003</v>
      </c>
      <c r="N20" s="70"/>
    </row>
    <row r="21" spans="1:15" ht="15" outlineLevel="1">
      <c r="C21" s="71"/>
      <c r="D21" s="58" t="str">
        <f>[1]СТАРТ!G39</f>
        <v>205С</v>
      </c>
      <c r="E21" s="65">
        <f>[1]СТАРТ!H39</f>
        <v>2.8</v>
      </c>
      <c r="F21" s="66">
        <v>7</v>
      </c>
      <c r="G21" s="66">
        <v>7</v>
      </c>
      <c r="H21" s="66">
        <v>7</v>
      </c>
      <c r="I21" s="66">
        <v>7.5</v>
      </c>
      <c r="J21" s="66">
        <v>7</v>
      </c>
      <c r="K21" s="67">
        <f t="shared" si="3"/>
        <v>21</v>
      </c>
      <c r="L21" s="68">
        <f t="shared" si="4"/>
        <v>58.8</v>
      </c>
      <c r="M21" s="69">
        <f t="shared" si="5"/>
        <v>353.15000000000003</v>
      </c>
      <c r="N21" s="70"/>
    </row>
    <row r="22" spans="1:15" ht="15" outlineLevel="1">
      <c r="C22" s="71"/>
      <c r="D22" s="58" t="str">
        <f>[1]СТАРТ!I39</f>
        <v>305С</v>
      </c>
      <c r="E22" s="65">
        <f>[1]СТАРТ!J39</f>
        <v>2.8</v>
      </c>
      <c r="F22" s="66">
        <v>7.5</v>
      </c>
      <c r="G22" s="66">
        <v>8</v>
      </c>
      <c r="H22" s="66">
        <v>8</v>
      </c>
      <c r="I22" s="66">
        <v>8.5</v>
      </c>
      <c r="J22" s="66">
        <v>7.5</v>
      </c>
      <c r="K22" s="67">
        <f t="shared" si="3"/>
        <v>23.5</v>
      </c>
      <c r="L22" s="68">
        <f t="shared" si="4"/>
        <v>65.8</v>
      </c>
      <c r="M22" s="69">
        <f t="shared" si="5"/>
        <v>353.15000000000003</v>
      </c>
      <c r="N22" s="70"/>
    </row>
    <row r="23" spans="1:15" ht="15" outlineLevel="1">
      <c r="C23" s="71"/>
      <c r="D23" s="58" t="str">
        <f>[1]СТАРТ!K39</f>
        <v>5233Д</v>
      </c>
      <c r="E23" s="65">
        <f>[1]СТАРТ!L39</f>
        <v>2.4</v>
      </c>
      <c r="F23" s="66">
        <v>7.5</v>
      </c>
      <c r="G23" s="66">
        <v>7.5</v>
      </c>
      <c r="H23" s="66">
        <v>7.5</v>
      </c>
      <c r="I23" s="66">
        <v>7</v>
      </c>
      <c r="J23" s="66">
        <v>7.5</v>
      </c>
      <c r="K23" s="67">
        <f t="shared" si="3"/>
        <v>22.5</v>
      </c>
      <c r="L23" s="68">
        <f t="shared" si="4"/>
        <v>54</v>
      </c>
      <c r="M23" s="69">
        <f t="shared" si="5"/>
        <v>353.15000000000003</v>
      </c>
      <c r="N23" s="70"/>
    </row>
    <row r="24" spans="1:15" ht="15" outlineLevel="1">
      <c r="C24" s="71"/>
      <c r="D24" s="58" t="str">
        <f>[1]СТАРТ!M39</f>
        <v>5134Д</v>
      </c>
      <c r="E24" s="65">
        <f>[1]СТАРТ!N39</f>
        <v>2.5</v>
      </c>
      <c r="F24" s="66">
        <v>7.5</v>
      </c>
      <c r="G24" s="66">
        <v>7.5</v>
      </c>
      <c r="H24" s="66">
        <v>8</v>
      </c>
      <c r="I24" s="66">
        <v>8</v>
      </c>
      <c r="J24" s="66">
        <v>8</v>
      </c>
      <c r="K24" s="67">
        <f t="shared" si="3"/>
        <v>23.5</v>
      </c>
      <c r="L24" s="68">
        <f t="shared" si="4"/>
        <v>58.75</v>
      </c>
      <c r="M24" s="69">
        <f t="shared" si="5"/>
        <v>353.15000000000003</v>
      </c>
      <c r="N24" s="70"/>
    </row>
    <row r="25" spans="1:15" ht="15">
      <c r="D25" s="73" t="s">
        <v>16</v>
      </c>
      <c r="E25" s="74">
        <f>SUM(E19:E24)</f>
        <v>15.6</v>
      </c>
      <c r="L25" s="76">
        <f>SUM(L19:L24)</f>
        <v>353.15000000000003</v>
      </c>
      <c r="M25" s="69">
        <f t="shared" si="5"/>
        <v>353.15000000000003</v>
      </c>
    </row>
    <row r="26" spans="1:15" s="64" customFormat="1" ht="15">
      <c r="A26" s="55">
        <v>3</v>
      </c>
      <c r="B26" s="56">
        <f>[1]СТАРТ!B22</f>
        <v>3</v>
      </c>
      <c r="C26" s="57" t="str">
        <f>[1]СТАРТ!C22</f>
        <v>Зыбин Егор,2004,1,Москва МГФСО</v>
      </c>
      <c r="D26" s="58"/>
      <c r="E26" s="59"/>
      <c r="F26" s="57"/>
      <c r="G26" s="57"/>
      <c r="H26" s="57"/>
      <c r="I26" s="57"/>
      <c r="J26" s="60"/>
      <c r="K26" s="57"/>
      <c r="L26" s="55"/>
      <c r="M26" s="61">
        <f>L33</f>
        <v>303.10000000000002</v>
      </c>
      <c r="N26" s="62" t="s">
        <v>17</v>
      </c>
      <c r="O26" s="63" t="str">
        <f>[1]СТАРТ!N22</f>
        <v>Волконский Р.Г.</v>
      </c>
    </row>
    <row r="27" spans="1:15" s="64" customFormat="1" ht="15" outlineLevel="1">
      <c r="A27" s="55"/>
      <c r="B27" s="56"/>
      <c r="C27" s="57"/>
      <c r="D27" s="58" t="str">
        <f>[1]СТАРТ!C23</f>
        <v>5233Д</v>
      </c>
      <c r="E27" s="65">
        <f>[1]СТАРТ!D23</f>
        <v>2.4</v>
      </c>
      <c r="F27" s="66">
        <v>6</v>
      </c>
      <c r="G27" s="66">
        <v>7</v>
      </c>
      <c r="H27" s="66">
        <v>7</v>
      </c>
      <c r="I27" s="66">
        <v>6.5</v>
      </c>
      <c r="J27" s="66">
        <v>7.5</v>
      </c>
      <c r="K27" s="67">
        <f t="shared" ref="K27:K32" si="6">(SUM(F27:J27) -MAX(F27:J27)-MIN(F27:J27))</f>
        <v>20.5</v>
      </c>
      <c r="L27" s="68">
        <f t="shared" ref="L27:L32" si="7">(SUM(F27:J27) -MAX(F27:J27)-MIN(F27:J27))*E27</f>
        <v>49.199999999999996</v>
      </c>
      <c r="M27" s="69">
        <f t="shared" ref="M27:M33" si="8">M26</f>
        <v>303.10000000000002</v>
      </c>
      <c r="N27" s="62"/>
      <c r="O27" s="63"/>
    </row>
    <row r="28" spans="1:15" ht="15" outlineLevel="1">
      <c r="C28" s="71"/>
      <c r="D28" s="58" t="str">
        <f>[1]СТАРТ!E23</f>
        <v>105В</v>
      </c>
      <c r="E28" s="65">
        <f>[1]СТАРТ!F23</f>
        <v>2.4</v>
      </c>
      <c r="F28" s="66">
        <v>7</v>
      </c>
      <c r="G28" s="66">
        <v>7</v>
      </c>
      <c r="H28" s="66">
        <v>7</v>
      </c>
      <c r="I28" s="66">
        <v>7</v>
      </c>
      <c r="J28" s="66">
        <v>7</v>
      </c>
      <c r="K28" s="67">
        <f t="shared" si="6"/>
        <v>21</v>
      </c>
      <c r="L28" s="68">
        <f t="shared" si="7"/>
        <v>50.4</v>
      </c>
      <c r="M28" s="69">
        <f t="shared" si="8"/>
        <v>303.10000000000002</v>
      </c>
      <c r="N28" s="70"/>
    </row>
    <row r="29" spans="1:15" ht="15" outlineLevel="1">
      <c r="C29" s="71"/>
      <c r="D29" s="58" t="str">
        <f>[1]СТАРТ!G23</f>
        <v>205С</v>
      </c>
      <c r="E29" s="65">
        <f>[1]СТАРТ!H23</f>
        <v>2.8</v>
      </c>
      <c r="F29" s="66">
        <v>6</v>
      </c>
      <c r="G29" s="66">
        <v>6.5</v>
      </c>
      <c r="H29" s="66">
        <v>6.5</v>
      </c>
      <c r="I29" s="66">
        <v>6.5</v>
      </c>
      <c r="J29" s="66">
        <v>6.5</v>
      </c>
      <c r="K29" s="67">
        <f t="shared" si="6"/>
        <v>19.5</v>
      </c>
      <c r="L29" s="68">
        <f t="shared" si="7"/>
        <v>54.599999999999994</v>
      </c>
      <c r="M29" s="69">
        <f t="shared" si="8"/>
        <v>303.10000000000002</v>
      </c>
      <c r="N29" s="70"/>
    </row>
    <row r="30" spans="1:15" ht="15" outlineLevel="1">
      <c r="C30" s="71"/>
      <c r="D30" s="58" t="str">
        <f>[1]СТАРТ!I23</f>
        <v>305С</v>
      </c>
      <c r="E30" s="65">
        <f>[1]СТАРТ!J23</f>
        <v>2.8</v>
      </c>
      <c r="F30" s="66">
        <v>6.5</v>
      </c>
      <c r="G30" s="66">
        <v>7</v>
      </c>
      <c r="H30" s="66">
        <v>6.5</v>
      </c>
      <c r="I30" s="66">
        <v>5.5</v>
      </c>
      <c r="J30" s="66">
        <v>6</v>
      </c>
      <c r="K30" s="67">
        <f t="shared" si="6"/>
        <v>19</v>
      </c>
      <c r="L30" s="68">
        <f t="shared" si="7"/>
        <v>53.199999999999996</v>
      </c>
      <c r="M30" s="69">
        <f t="shared" si="8"/>
        <v>303.10000000000002</v>
      </c>
      <c r="N30" s="70"/>
    </row>
    <row r="31" spans="1:15" ht="15" outlineLevel="1">
      <c r="C31" s="71"/>
      <c r="D31" s="58" t="str">
        <f>[1]СТАРТ!K23</f>
        <v>5132Д</v>
      </c>
      <c r="E31" s="65">
        <f>[1]СТАРТ!L23</f>
        <v>2.1</v>
      </c>
      <c r="F31" s="66">
        <v>7</v>
      </c>
      <c r="G31" s="66">
        <v>6.5</v>
      </c>
      <c r="H31" s="66">
        <v>7</v>
      </c>
      <c r="I31" s="66">
        <v>6.5</v>
      </c>
      <c r="J31" s="66">
        <v>7</v>
      </c>
      <c r="K31" s="67">
        <f t="shared" si="6"/>
        <v>20.5</v>
      </c>
      <c r="L31" s="68">
        <f t="shared" si="7"/>
        <v>43.050000000000004</v>
      </c>
      <c r="M31" s="69">
        <f t="shared" si="8"/>
        <v>303.10000000000002</v>
      </c>
      <c r="N31" s="70"/>
    </row>
    <row r="32" spans="1:15" ht="15" outlineLevel="1">
      <c r="C32" s="71"/>
      <c r="D32" s="58" t="str">
        <f>[1]СТАРТ!M23</f>
        <v>405С</v>
      </c>
      <c r="E32" s="65">
        <f>[1]СТАРТ!N23</f>
        <v>2.7</v>
      </c>
      <c r="F32" s="66">
        <v>7</v>
      </c>
      <c r="G32" s="66">
        <v>6.5</v>
      </c>
      <c r="H32" s="66">
        <v>6.5</v>
      </c>
      <c r="I32" s="66">
        <v>6</v>
      </c>
      <c r="J32" s="66">
        <v>6.5</v>
      </c>
      <c r="K32" s="67">
        <f t="shared" si="6"/>
        <v>19.5</v>
      </c>
      <c r="L32" s="68">
        <f t="shared" si="7"/>
        <v>52.650000000000006</v>
      </c>
      <c r="M32" s="69">
        <f t="shared" si="8"/>
        <v>303.10000000000002</v>
      </c>
      <c r="N32" s="70"/>
    </row>
    <row r="33" spans="1:15" ht="15">
      <c r="D33" s="73" t="s">
        <v>16</v>
      </c>
      <c r="E33" s="74">
        <f>SUM(E27:E32)</f>
        <v>15.2</v>
      </c>
      <c r="L33" s="76">
        <f>SUM(L27:L32)</f>
        <v>303.10000000000002</v>
      </c>
      <c r="M33" s="69">
        <f t="shared" si="8"/>
        <v>303.10000000000002</v>
      </c>
    </row>
    <row r="34" spans="1:15" s="64" customFormat="1" ht="15">
      <c r="A34" s="55">
        <v>4</v>
      </c>
      <c r="B34" s="56">
        <f>[1]СТАРТ!B46</f>
        <v>6</v>
      </c>
      <c r="C34" s="57" t="str">
        <f>[1]СТАРТ!C46</f>
        <v>Волков Александр,2003,КМС,МО Руза СДЮСШОР</v>
      </c>
      <c r="D34" s="58"/>
      <c r="E34" s="59"/>
      <c r="F34" s="57"/>
      <c r="G34" s="57"/>
      <c r="H34" s="57"/>
      <c r="I34" s="57"/>
      <c r="J34" s="60"/>
      <c r="K34" s="57"/>
      <c r="L34" s="55"/>
      <c r="M34" s="61">
        <f>L41</f>
        <v>271.29999999999995</v>
      </c>
      <c r="N34" s="62"/>
      <c r="O34" s="63" t="str">
        <f>[1]СТАРТ!N46</f>
        <v>Тарасова М.С.</v>
      </c>
    </row>
    <row r="35" spans="1:15" s="64" customFormat="1" ht="15" outlineLevel="1">
      <c r="A35" s="55"/>
      <c r="B35" s="56"/>
      <c r="C35" s="57"/>
      <c r="D35" s="58" t="str">
        <f>[1]СТАРТ!C47</f>
        <v>107С</v>
      </c>
      <c r="E35" s="65">
        <f>[1]СТАРТ!D47</f>
        <v>2.8</v>
      </c>
      <c r="F35" s="66">
        <v>5.5</v>
      </c>
      <c r="G35" s="66">
        <v>5</v>
      </c>
      <c r="H35" s="66">
        <v>6</v>
      </c>
      <c r="I35" s="66">
        <v>5</v>
      </c>
      <c r="J35" s="66">
        <v>6</v>
      </c>
      <c r="K35" s="67">
        <f t="shared" ref="K35:K40" si="9">(SUM(F35:J35) -MAX(F35:J35)-MIN(F35:J35))</f>
        <v>16.5</v>
      </c>
      <c r="L35" s="68">
        <f t="shared" ref="L35:L40" si="10">(SUM(F35:J35) -MAX(F35:J35)-MIN(F35:J35))*E35</f>
        <v>46.199999999999996</v>
      </c>
      <c r="M35" s="69">
        <f t="shared" ref="M35:M41" si="11">M34</f>
        <v>271.29999999999995</v>
      </c>
      <c r="N35" s="62"/>
      <c r="O35" s="63"/>
    </row>
    <row r="36" spans="1:15" ht="15" outlineLevel="1">
      <c r="C36" s="71"/>
      <c r="D36" s="58" t="str">
        <f>[1]СТАРТ!E47</f>
        <v>205С</v>
      </c>
      <c r="E36" s="65">
        <f>[1]СТАРТ!F47</f>
        <v>2.8</v>
      </c>
      <c r="F36" s="66">
        <v>6</v>
      </c>
      <c r="G36" s="66">
        <v>5</v>
      </c>
      <c r="H36" s="66">
        <v>6</v>
      </c>
      <c r="I36" s="66">
        <v>5.5</v>
      </c>
      <c r="J36" s="66">
        <v>6</v>
      </c>
      <c r="K36" s="67">
        <f t="shared" si="9"/>
        <v>17.5</v>
      </c>
      <c r="L36" s="68">
        <f t="shared" si="10"/>
        <v>49</v>
      </c>
      <c r="M36" s="69">
        <f t="shared" si="11"/>
        <v>271.29999999999995</v>
      </c>
      <c r="N36" s="70"/>
    </row>
    <row r="37" spans="1:15" ht="15" outlineLevel="1">
      <c r="C37" s="71"/>
      <c r="D37" s="58" t="str">
        <f>[1]СТАРТ!G47</f>
        <v>305С</v>
      </c>
      <c r="E37" s="65">
        <f>[1]СТАРТ!H47</f>
        <v>2.8</v>
      </c>
      <c r="F37" s="66">
        <v>4.5</v>
      </c>
      <c r="G37" s="66">
        <v>5</v>
      </c>
      <c r="H37" s="66">
        <v>5</v>
      </c>
      <c r="I37" s="66">
        <v>4.5</v>
      </c>
      <c r="J37" s="66">
        <v>4</v>
      </c>
      <c r="K37" s="67">
        <f t="shared" si="9"/>
        <v>14</v>
      </c>
      <c r="L37" s="68">
        <f t="shared" si="10"/>
        <v>39.199999999999996</v>
      </c>
      <c r="M37" s="69">
        <f t="shared" si="11"/>
        <v>271.29999999999995</v>
      </c>
      <c r="N37" s="70"/>
    </row>
    <row r="38" spans="1:15" ht="15" outlineLevel="1">
      <c r="C38" s="71"/>
      <c r="D38" s="58" t="str">
        <f>[1]СТАРТ!I47</f>
        <v>405В</v>
      </c>
      <c r="E38" s="65">
        <f>[1]СТАРТ!J47</f>
        <v>3</v>
      </c>
      <c r="F38" s="66">
        <v>4.5</v>
      </c>
      <c r="G38" s="66">
        <v>3.5</v>
      </c>
      <c r="H38" s="66">
        <v>5</v>
      </c>
      <c r="I38" s="66">
        <v>3</v>
      </c>
      <c r="J38" s="66">
        <v>3</v>
      </c>
      <c r="K38" s="67">
        <f t="shared" si="9"/>
        <v>11</v>
      </c>
      <c r="L38" s="68">
        <f t="shared" si="10"/>
        <v>33</v>
      </c>
      <c r="M38" s="69">
        <f t="shared" si="11"/>
        <v>271.29999999999995</v>
      </c>
      <c r="N38" s="70"/>
    </row>
    <row r="39" spans="1:15" ht="15" outlineLevel="1">
      <c r="C39" s="71"/>
      <c r="D39" s="58" t="str">
        <f>[1]СТАРТ!K47</f>
        <v>5152В</v>
      </c>
      <c r="E39" s="65">
        <f>[1]СТАРТ!L47</f>
        <v>3</v>
      </c>
      <c r="F39" s="66">
        <v>5.5</v>
      </c>
      <c r="G39" s="66">
        <v>4.5</v>
      </c>
      <c r="H39" s="66">
        <v>6</v>
      </c>
      <c r="I39" s="66">
        <v>5</v>
      </c>
      <c r="J39" s="66">
        <v>5</v>
      </c>
      <c r="K39" s="67">
        <f t="shared" si="9"/>
        <v>15.5</v>
      </c>
      <c r="L39" s="68">
        <f t="shared" si="10"/>
        <v>46.5</v>
      </c>
      <c r="M39" s="69">
        <f t="shared" si="11"/>
        <v>271.29999999999995</v>
      </c>
      <c r="N39" s="70"/>
    </row>
    <row r="40" spans="1:15" ht="15" outlineLevel="1">
      <c r="C40" s="71"/>
      <c r="D40" s="58" t="str">
        <f>[1]СТАРТ!M47</f>
        <v>5235Д</v>
      </c>
      <c r="E40" s="65">
        <f>[1]СТАРТ!N47</f>
        <v>2.8</v>
      </c>
      <c r="F40" s="66">
        <v>7</v>
      </c>
      <c r="G40" s="66">
        <v>6.5</v>
      </c>
      <c r="H40" s="66">
        <v>7</v>
      </c>
      <c r="I40" s="66">
        <v>6.5</v>
      </c>
      <c r="J40" s="66">
        <v>7</v>
      </c>
      <c r="K40" s="67">
        <f t="shared" si="9"/>
        <v>20.5</v>
      </c>
      <c r="L40" s="68">
        <f t="shared" si="10"/>
        <v>57.4</v>
      </c>
      <c r="M40" s="69">
        <f t="shared" si="11"/>
        <v>271.29999999999995</v>
      </c>
      <c r="N40" s="70"/>
    </row>
    <row r="41" spans="1:15" ht="15">
      <c r="D41" s="73" t="s">
        <v>16</v>
      </c>
      <c r="E41" s="74">
        <f>SUM(E35:E40)</f>
        <v>17.2</v>
      </c>
      <c r="L41" s="76">
        <f>SUM(L35:L40)</f>
        <v>271.29999999999995</v>
      </c>
      <c r="M41" s="69">
        <f t="shared" si="11"/>
        <v>271.29999999999995</v>
      </c>
    </row>
    <row r="42" spans="1:15" s="64" customFormat="1" ht="15">
      <c r="A42" s="55">
        <v>5</v>
      </c>
      <c r="B42" s="56">
        <f>[1]СТАРТ!B134</f>
        <v>17</v>
      </c>
      <c r="C42" s="57" t="str">
        <f>[1]СТАРТ!C134</f>
        <v xml:space="preserve">Рогава Сандро,2003,КМС,Москва "Юность Москвы",ВС </v>
      </c>
      <c r="D42" s="58"/>
      <c r="E42" s="59"/>
      <c r="F42" s="57"/>
      <c r="G42" s="57"/>
      <c r="H42" s="57"/>
      <c r="I42" s="57"/>
      <c r="J42" s="60"/>
      <c r="K42" s="57"/>
      <c r="L42" s="55"/>
      <c r="M42" s="61">
        <f>L49</f>
        <v>262.85000000000002</v>
      </c>
      <c r="N42" s="62"/>
      <c r="O42" s="63" t="str">
        <f>[1]СТАРТ!N134</f>
        <v>Немчинова Л.В.</v>
      </c>
    </row>
    <row r="43" spans="1:15" s="64" customFormat="1" ht="15" outlineLevel="1">
      <c r="A43" s="55"/>
      <c r="B43" s="56"/>
      <c r="C43" s="57"/>
      <c r="D43" s="58" t="str">
        <f>[1]СТАРТ!C135</f>
        <v>405С</v>
      </c>
      <c r="E43" s="65">
        <f>[1]СТАРТ!D135</f>
        <v>2.7</v>
      </c>
      <c r="F43" s="66">
        <v>5.5</v>
      </c>
      <c r="G43" s="66">
        <v>5</v>
      </c>
      <c r="H43" s="66">
        <v>5</v>
      </c>
      <c r="I43" s="66">
        <v>5</v>
      </c>
      <c r="J43" s="66">
        <v>5.5</v>
      </c>
      <c r="K43" s="67">
        <f t="shared" ref="K43:K48" si="12">(SUM(F43:J43) -MAX(F43:J43)-MIN(F43:J43))</f>
        <v>15.5</v>
      </c>
      <c r="L43" s="68">
        <f t="shared" ref="L43:L48" si="13">(SUM(F43:J43) -MAX(F43:J43)-MIN(F43:J43))*E43</f>
        <v>41.85</v>
      </c>
      <c r="M43" s="69">
        <f t="shared" ref="M43:M49" si="14">M42</f>
        <v>262.85000000000002</v>
      </c>
      <c r="N43" s="62"/>
      <c r="O43" s="63"/>
    </row>
    <row r="44" spans="1:15" ht="15" outlineLevel="1">
      <c r="C44" s="71"/>
      <c r="D44" s="58" t="str">
        <f>[1]СТАРТ!E135</f>
        <v>105В</v>
      </c>
      <c r="E44" s="65">
        <f>[1]СТАРТ!F135</f>
        <v>2.4</v>
      </c>
      <c r="F44" s="66">
        <v>6.5</v>
      </c>
      <c r="G44" s="66">
        <v>6</v>
      </c>
      <c r="H44" s="66">
        <v>6.5</v>
      </c>
      <c r="I44" s="66">
        <v>6.5</v>
      </c>
      <c r="J44" s="66">
        <v>7</v>
      </c>
      <c r="K44" s="67">
        <f t="shared" si="12"/>
        <v>19.5</v>
      </c>
      <c r="L44" s="68">
        <f t="shared" si="13"/>
        <v>46.8</v>
      </c>
      <c r="M44" s="69">
        <f t="shared" si="14"/>
        <v>262.85000000000002</v>
      </c>
      <c r="N44" s="70"/>
    </row>
    <row r="45" spans="1:15" ht="15" outlineLevel="1">
      <c r="C45" s="71"/>
      <c r="D45" s="58" t="str">
        <f>[1]СТАРТ!G135</f>
        <v>107С</v>
      </c>
      <c r="E45" s="65">
        <f>[1]СТАРТ!H135</f>
        <v>2.8</v>
      </c>
      <c r="F45" s="66">
        <v>6</v>
      </c>
      <c r="G45" s="66">
        <v>5.5</v>
      </c>
      <c r="H45" s="66">
        <v>5.5</v>
      </c>
      <c r="I45" s="66">
        <v>6</v>
      </c>
      <c r="J45" s="66">
        <v>6</v>
      </c>
      <c r="K45" s="67">
        <f t="shared" si="12"/>
        <v>17.5</v>
      </c>
      <c r="L45" s="68">
        <f t="shared" si="13"/>
        <v>49</v>
      </c>
      <c r="M45" s="69">
        <f t="shared" si="14"/>
        <v>262.85000000000002</v>
      </c>
      <c r="N45" s="70"/>
    </row>
    <row r="46" spans="1:15" ht="15" outlineLevel="1">
      <c r="C46" s="71"/>
      <c r="D46" s="58" t="str">
        <f>[1]СТАРТ!I135</f>
        <v>205С</v>
      </c>
      <c r="E46" s="65">
        <f>[1]СТАРТ!J135</f>
        <v>2.8</v>
      </c>
      <c r="F46" s="66">
        <v>3</v>
      </c>
      <c r="G46" s="66">
        <v>3</v>
      </c>
      <c r="H46" s="66">
        <v>4</v>
      </c>
      <c r="I46" s="66">
        <v>4</v>
      </c>
      <c r="J46" s="66">
        <v>3.5</v>
      </c>
      <c r="K46" s="67">
        <f t="shared" si="12"/>
        <v>10.5</v>
      </c>
      <c r="L46" s="68">
        <f t="shared" si="13"/>
        <v>29.4</v>
      </c>
      <c r="M46" s="69">
        <f t="shared" si="14"/>
        <v>262.85000000000002</v>
      </c>
      <c r="N46" s="70"/>
    </row>
    <row r="47" spans="1:15" ht="15" outlineLevel="1">
      <c r="C47" s="71"/>
      <c r="D47" s="58" t="str">
        <f>[1]СТАРТ!K135</f>
        <v>305С</v>
      </c>
      <c r="E47" s="65">
        <f>[1]СТАРТ!L135</f>
        <v>2.8</v>
      </c>
      <c r="F47" s="66">
        <v>5.5</v>
      </c>
      <c r="G47" s="66">
        <v>5.5</v>
      </c>
      <c r="H47" s="66">
        <v>6</v>
      </c>
      <c r="I47" s="66">
        <v>6</v>
      </c>
      <c r="J47" s="66">
        <v>6</v>
      </c>
      <c r="K47" s="67">
        <f t="shared" si="12"/>
        <v>17.5</v>
      </c>
      <c r="L47" s="68">
        <f t="shared" si="13"/>
        <v>49</v>
      </c>
      <c r="M47" s="69">
        <f t="shared" si="14"/>
        <v>262.85000000000002</v>
      </c>
      <c r="N47" s="70"/>
    </row>
    <row r="48" spans="1:15" ht="15" outlineLevel="1">
      <c r="C48" s="71"/>
      <c r="D48" s="58" t="str">
        <f>[1]СТАРТ!M135</f>
        <v>5233Д</v>
      </c>
      <c r="E48" s="65">
        <f>[1]СТАРТ!N135</f>
        <v>2.4</v>
      </c>
      <c r="F48" s="66">
        <v>6.5</v>
      </c>
      <c r="G48" s="66">
        <v>6.5</v>
      </c>
      <c r="H48" s="66">
        <v>6.5</v>
      </c>
      <c r="I48" s="66">
        <v>6.5</v>
      </c>
      <c r="J48" s="66">
        <v>6.5</v>
      </c>
      <c r="K48" s="67">
        <f t="shared" si="12"/>
        <v>19.5</v>
      </c>
      <c r="L48" s="68">
        <f t="shared" si="13"/>
        <v>46.8</v>
      </c>
      <c r="M48" s="69">
        <f t="shared" si="14"/>
        <v>262.85000000000002</v>
      </c>
      <c r="N48" s="70"/>
    </row>
    <row r="49" spans="1:15" ht="15">
      <c r="D49" s="73" t="s">
        <v>16</v>
      </c>
      <c r="E49" s="74">
        <f>SUM(E43:E48)</f>
        <v>15.9</v>
      </c>
      <c r="L49" s="76">
        <f>SUM(L43:L48)</f>
        <v>262.85000000000002</v>
      </c>
      <c r="M49" s="69">
        <f t="shared" si="14"/>
        <v>262.85000000000002</v>
      </c>
    </row>
    <row r="50" spans="1:15" s="64" customFormat="1" ht="15">
      <c r="A50" s="55">
        <v>6</v>
      </c>
      <c r="B50" s="56">
        <f>[1]СТАРТ!B30</f>
        <v>4</v>
      </c>
      <c r="C50" s="57" t="str">
        <f>[1]СТАРТ!C30</f>
        <v>Новиков Александр,2004,1,МО Руза СДЮСШОР</v>
      </c>
      <c r="D50" s="58"/>
      <c r="E50" s="59"/>
      <c r="F50" s="57"/>
      <c r="G50" s="57"/>
      <c r="H50" s="57"/>
      <c r="I50" s="57"/>
      <c r="J50" s="60"/>
      <c r="K50" s="57"/>
      <c r="L50" s="55"/>
      <c r="M50" s="61">
        <f>L57</f>
        <v>248.10000000000002</v>
      </c>
      <c r="N50" s="62"/>
      <c r="O50" s="63" t="str">
        <f>[1]СТАРТ!N30</f>
        <v>Косырев А.В.,Толмачева И.В.</v>
      </c>
    </row>
    <row r="51" spans="1:15" s="64" customFormat="1" ht="15" outlineLevel="1">
      <c r="A51" s="55"/>
      <c r="B51" s="56"/>
      <c r="C51" s="57"/>
      <c r="D51" s="58" t="str">
        <f>[1]СТАРТ!C31</f>
        <v>405С</v>
      </c>
      <c r="E51" s="65">
        <f>[1]СТАРТ!D31</f>
        <v>2.7</v>
      </c>
      <c r="F51" s="66">
        <v>4.5</v>
      </c>
      <c r="G51" s="66">
        <v>4.5</v>
      </c>
      <c r="H51" s="66">
        <v>4.5</v>
      </c>
      <c r="I51" s="66">
        <v>4.5</v>
      </c>
      <c r="J51" s="66">
        <v>4</v>
      </c>
      <c r="K51" s="67">
        <f t="shared" ref="K51:K56" si="15">(SUM(F51:J51) -MAX(F51:J51)-MIN(F51:J51))</f>
        <v>13.5</v>
      </c>
      <c r="L51" s="68">
        <f t="shared" ref="L51:L56" si="16">(SUM(F51:J51) -MAX(F51:J51)-MIN(F51:J51))*E51</f>
        <v>36.450000000000003</v>
      </c>
      <c r="M51" s="69">
        <f t="shared" ref="M51:M57" si="17">M50</f>
        <v>248.10000000000002</v>
      </c>
      <c r="N51" s="62"/>
      <c r="O51" s="63"/>
    </row>
    <row r="52" spans="1:15" ht="15" outlineLevel="1">
      <c r="C52" s="71"/>
      <c r="D52" s="58" t="str">
        <f>[1]СТАРТ!E31</f>
        <v>105В</v>
      </c>
      <c r="E52" s="65">
        <f>[1]СТАРТ!F31</f>
        <v>2.4</v>
      </c>
      <c r="F52" s="66">
        <v>7</v>
      </c>
      <c r="G52" s="66">
        <v>7</v>
      </c>
      <c r="H52" s="66">
        <v>7</v>
      </c>
      <c r="I52" s="66">
        <v>7</v>
      </c>
      <c r="J52" s="66">
        <v>7.5</v>
      </c>
      <c r="K52" s="67">
        <f t="shared" si="15"/>
        <v>21</v>
      </c>
      <c r="L52" s="68">
        <f t="shared" si="16"/>
        <v>50.4</v>
      </c>
      <c r="M52" s="69">
        <f t="shared" si="17"/>
        <v>248.10000000000002</v>
      </c>
      <c r="N52" s="70"/>
    </row>
    <row r="53" spans="1:15" ht="15" outlineLevel="1">
      <c r="C53" s="71"/>
      <c r="D53" s="58" t="str">
        <f>[1]СТАРТ!G31</f>
        <v>203В</v>
      </c>
      <c r="E53" s="65">
        <f>[1]СТАРТ!H31</f>
        <v>2.2000000000000002</v>
      </c>
      <c r="F53" s="66">
        <v>4.5</v>
      </c>
      <c r="G53" s="66">
        <v>5.5</v>
      </c>
      <c r="H53" s="66">
        <v>5</v>
      </c>
      <c r="I53" s="66">
        <v>6</v>
      </c>
      <c r="J53" s="66">
        <v>6</v>
      </c>
      <c r="K53" s="67">
        <f t="shared" si="15"/>
        <v>16.5</v>
      </c>
      <c r="L53" s="68">
        <f t="shared" si="16"/>
        <v>36.300000000000004</v>
      </c>
      <c r="M53" s="69">
        <f t="shared" si="17"/>
        <v>248.10000000000002</v>
      </c>
      <c r="N53" s="70"/>
    </row>
    <row r="54" spans="1:15" ht="15" outlineLevel="1">
      <c r="C54" s="71"/>
      <c r="D54" s="58" t="str">
        <f>[1]СТАРТ!I31</f>
        <v>303С</v>
      </c>
      <c r="E54" s="65">
        <f>[1]СТАРТ!J31</f>
        <v>2</v>
      </c>
      <c r="F54" s="66">
        <v>6.5</v>
      </c>
      <c r="G54" s="66">
        <v>6.5</v>
      </c>
      <c r="H54" s="66">
        <v>6.5</v>
      </c>
      <c r="I54" s="66">
        <v>6.5</v>
      </c>
      <c r="J54" s="66">
        <v>7</v>
      </c>
      <c r="K54" s="67">
        <f t="shared" si="15"/>
        <v>19.5</v>
      </c>
      <c r="L54" s="68">
        <f t="shared" si="16"/>
        <v>39</v>
      </c>
      <c r="M54" s="69">
        <f t="shared" si="17"/>
        <v>248.10000000000002</v>
      </c>
      <c r="N54" s="70"/>
    </row>
    <row r="55" spans="1:15" ht="15" outlineLevel="1">
      <c r="C55" s="71"/>
      <c r="D55" s="58" t="str">
        <f>[1]СТАРТ!K31</f>
        <v>5132Д</v>
      </c>
      <c r="E55" s="65">
        <f>[1]СТАРТ!L31</f>
        <v>2.1</v>
      </c>
      <c r="F55" s="66">
        <v>6.5</v>
      </c>
      <c r="G55" s="66">
        <v>6.5</v>
      </c>
      <c r="H55" s="66">
        <v>6.5</v>
      </c>
      <c r="I55" s="66">
        <v>6.5</v>
      </c>
      <c r="J55" s="66">
        <v>6.5</v>
      </c>
      <c r="K55" s="67">
        <f t="shared" si="15"/>
        <v>19.5</v>
      </c>
      <c r="L55" s="68">
        <f t="shared" si="16"/>
        <v>40.950000000000003</v>
      </c>
      <c r="M55" s="69">
        <f t="shared" si="17"/>
        <v>248.10000000000002</v>
      </c>
      <c r="N55" s="70"/>
    </row>
    <row r="56" spans="1:15" ht="15" outlineLevel="1">
      <c r="C56" s="71"/>
      <c r="D56" s="58" t="str">
        <f>[1]СТАРТ!M31</f>
        <v>5231Д</v>
      </c>
      <c r="E56" s="65">
        <f>[1]СТАРТ!N31</f>
        <v>2</v>
      </c>
      <c r="F56" s="66">
        <v>8</v>
      </c>
      <c r="G56" s="66">
        <v>7.5</v>
      </c>
      <c r="H56" s="66">
        <v>7.5</v>
      </c>
      <c r="I56" s="66">
        <v>7.5</v>
      </c>
      <c r="J56" s="66">
        <v>7</v>
      </c>
      <c r="K56" s="67">
        <f t="shared" si="15"/>
        <v>22.5</v>
      </c>
      <c r="L56" s="68">
        <f t="shared" si="16"/>
        <v>45</v>
      </c>
      <c r="M56" s="69">
        <f t="shared" si="17"/>
        <v>248.10000000000002</v>
      </c>
      <c r="N56" s="70"/>
    </row>
    <row r="57" spans="1:15" ht="15">
      <c r="D57" s="73" t="s">
        <v>16</v>
      </c>
      <c r="E57" s="74">
        <f>SUM(E51:E56)</f>
        <v>13.4</v>
      </c>
      <c r="L57" s="76">
        <f>SUM(L51:L56)</f>
        <v>248.10000000000002</v>
      </c>
      <c r="M57" s="69">
        <f t="shared" si="17"/>
        <v>248.10000000000002</v>
      </c>
    </row>
    <row r="58" spans="1:15" s="64" customFormat="1" ht="15">
      <c r="A58" s="55">
        <v>7</v>
      </c>
      <c r="B58" s="56">
        <f>[1]СТАРТ!B54</f>
        <v>7</v>
      </c>
      <c r="C58" s="57" t="str">
        <f>[1]СТАРТ!C54</f>
        <v>Валеев Лев,2003,1,Москва МГФСО</v>
      </c>
      <c r="D58" s="58"/>
      <c r="E58" s="59"/>
      <c r="F58" s="57"/>
      <c r="G58" s="57"/>
      <c r="H58" s="57"/>
      <c r="I58" s="57"/>
      <c r="J58" s="60"/>
      <c r="K58" s="57"/>
      <c r="L58" s="55"/>
      <c r="M58" s="61">
        <f>L65</f>
        <v>233.60000000000002</v>
      </c>
      <c r="N58" s="62"/>
      <c r="O58" s="63" t="str">
        <f>[1]СТАРТ!N54</f>
        <v>Мельников А.С.</v>
      </c>
    </row>
    <row r="59" spans="1:15" s="64" customFormat="1" ht="15" outlineLevel="1">
      <c r="A59" s="55"/>
      <c r="B59" s="56"/>
      <c r="C59" s="57"/>
      <c r="D59" s="58" t="str">
        <f>[1]СТАРТ!C55</f>
        <v>105В</v>
      </c>
      <c r="E59" s="65">
        <f>[1]СТАРТ!D55</f>
        <v>2.4</v>
      </c>
      <c r="F59" s="66">
        <v>6</v>
      </c>
      <c r="G59" s="66">
        <v>6.5</v>
      </c>
      <c r="H59" s="66">
        <v>6</v>
      </c>
      <c r="I59" s="66">
        <v>6</v>
      </c>
      <c r="J59" s="66">
        <v>6.5</v>
      </c>
      <c r="K59" s="67">
        <f t="shared" ref="K59:K64" si="18">(SUM(F59:J59) -MAX(F59:J59)-MIN(F59:J59))</f>
        <v>18.5</v>
      </c>
      <c r="L59" s="68">
        <f t="shared" ref="L59:L64" si="19">(SUM(F59:J59) -MAX(F59:J59)-MIN(F59:J59))*E59</f>
        <v>44.4</v>
      </c>
      <c r="M59" s="69">
        <f t="shared" ref="M59:M65" si="20">M58</f>
        <v>233.60000000000002</v>
      </c>
      <c r="N59" s="62"/>
      <c r="O59" s="63"/>
    </row>
    <row r="60" spans="1:15" ht="15" outlineLevel="1">
      <c r="C60" s="71"/>
      <c r="D60" s="58" t="str">
        <f>[1]СТАРТ!E55</f>
        <v>405С</v>
      </c>
      <c r="E60" s="65">
        <f>[1]СТАРТ!F55</f>
        <v>2.7</v>
      </c>
      <c r="F60" s="66">
        <v>6</v>
      </c>
      <c r="G60" s="66">
        <v>5</v>
      </c>
      <c r="H60" s="66">
        <v>5.5</v>
      </c>
      <c r="I60" s="66">
        <v>5.5</v>
      </c>
      <c r="J60" s="66">
        <v>6</v>
      </c>
      <c r="K60" s="67">
        <f t="shared" si="18"/>
        <v>17</v>
      </c>
      <c r="L60" s="68">
        <f t="shared" si="19"/>
        <v>45.900000000000006</v>
      </c>
      <c r="M60" s="69">
        <f t="shared" si="20"/>
        <v>233.60000000000002</v>
      </c>
      <c r="N60" s="70"/>
    </row>
    <row r="61" spans="1:15" ht="15" outlineLevel="1">
      <c r="C61" s="71"/>
      <c r="D61" s="58" t="str">
        <f>[1]СТАРТ!G55</f>
        <v>107С</v>
      </c>
      <c r="E61" s="65">
        <f>[1]СТАРТ!H55</f>
        <v>2.8</v>
      </c>
      <c r="F61" s="66">
        <v>4.5</v>
      </c>
      <c r="G61" s="66">
        <v>5</v>
      </c>
      <c r="H61" s="66">
        <v>5</v>
      </c>
      <c r="I61" s="66">
        <v>4.5</v>
      </c>
      <c r="J61" s="66">
        <v>5</v>
      </c>
      <c r="K61" s="67">
        <f t="shared" si="18"/>
        <v>14.5</v>
      </c>
      <c r="L61" s="68">
        <f t="shared" si="19"/>
        <v>40.599999999999994</v>
      </c>
      <c r="M61" s="69">
        <f t="shared" si="20"/>
        <v>233.60000000000002</v>
      </c>
      <c r="N61" s="70"/>
    </row>
    <row r="62" spans="1:15" ht="15" outlineLevel="1">
      <c r="C62" s="71"/>
      <c r="D62" s="58" t="str">
        <f>[1]СТАРТ!I55</f>
        <v>205С</v>
      </c>
      <c r="E62" s="65">
        <f>[1]СТАРТ!J55</f>
        <v>2.8</v>
      </c>
      <c r="F62" s="66">
        <v>4</v>
      </c>
      <c r="G62" s="66">
        <v>4.5</v>
      </c>
      <c r="H62" s="66">
        <v>4.5</v>
      </c>
      <c r="I62" s="66">
        <v>4</v>
      </c>
      <c r="J62" s="66">
        <v>5</v>
      </c>
      <c r="K62" s="67">
        <f t="shared" si="18"/>
        <v>13</v>
      </c>
      <c r="L62" s="68">
        <f t="shared" si="19"/>
        <v>36.4</v>
      </c>
      <c r="M62" s="69">
        <f t="shared" si="20"/>
        <v>233.60000000000002</v>
      </c>
      <c r="N62" s="70"/>
    </row>
    <row r="63" spans="1:15" ht="15" outlineLevel="1">
      <c r="C63" s="71"/>
      <c r="D63" s="58" t="str">
        <f>[1]СТАРТ!K55</f>
        <v>305С</v>
      </c>
      <c r="E63" s="65">
        <f>[1]СТАРТ!L55</f>
        <v>2.8</v>
      </c>
      <c r="F63" s="66">
        <v>3</v>
      </c>
      <c r="G63" s="66">
        <v>3</v>
      </c>
      <c r="H63" s="66">
        <v>2.5</v>
      </c>
      <c r="I63" s="66">
        <v>2.5</v>
      </c>
      <c r="J63" s="66">
        <v>3</v>
      </c>
      <c r="K63" s="67">
        <f t="shared" si="18"/>
        <v>8.5</v>
      </c>
      <c r="L63" s="68">
        <f t="shared" si="19"/>
        <v>23.799999999999997</v>
      </c>
      <c r="M63" s="69">
        <f t="shared" si="20"/>
        <v>233.60000000000002</v>
      </c>
      <c r="N63" s="70"/>
    </row>
    <row r="64" spans="1:15" ht="15" outlineLevel="1">
      <c r="C64" s="71"/>
      <c r="D64" s="58" t="str">
        <f>[1]СТАРТ!M55</f>
        <v>5134Д</v>
      </c>
      <c r="E64" s="65">
        <f>[1]СТАРТ!N55</f>
        <v>2.5</v>
      </c>
      <c r="F64" s="66">
        <v>5.5</v>
      </c>
      <c r="G64" s="66">
        <v>6</v>
      </c>
      <c r="H64" s="66">
        <v>5.5</v>
      </c>
      <c r="I64" s="66">
        <v>5.5</v>
      </c>
      <c r="J64" s="66">
        <v>6</v>
      </c>
      <c r="K64" s="67">
        <f t="shared" si="18"/>
        <v>17</v>
      </c>
      <c r="L64" s="68">
        <f t="shared" si="19"/>
        <v>42.5</v>
      </c>
      <c r="M64" s="69">
        <f t="shared" si="20"/>
        <v>233.60000000000002</v>
      </c>
      <c r="N64" s="70"/>
    </row>
    <row r="65" spans="1:15" ht="15">
      <c r="D65" s="73" t="s">
        <v>16</v>
      </c>
      <c r="E65" s="74">
        <f>SUM(E59:E64)</f>
        <v>16</v>
      </c>
      <c r="L65" s="76">
        <f>SUM(L59:L64)</f>
        <v>233.60000000000002</v>
      </c>
      <c r="M65" s="69">
        <f t="shared" si="20"/>
        <v>233.60000000000002</v>
      </c>
    </row>
    <row r="66" spans="1:15" s="64" customFormat="1" ht="15">
      <c r="A66" s="55">
        <v>8</v>
      </c>
      <c r="B66" s="56">
        <f>[1]СТАРТ!B110</f>
        <v>14</v>
      </c>
      <c r="C66" s="57" t="str">
        <f>[1]СТАРТ!C110</f>
        <v>Козачок Александр,2004,1,Москва "Юность Москвы"</v>
      </c>
      <c r="D66" s="58"/>
      <c r="E66" s="59"/>
      <c r="F66" s="57"/>
      <c r="G66" s="57"/>
      <c r="H66" s="57"/>
      <c r="I66" s="57"/>
      <c r="J66" s="60"/>
      <c r="K66" s="57"/>
      <c r="L66" s="55"/>
      <c r="M66" s="61">
        <f>L73</f>
        <v>224.79999999999998</v>
      </c>
      <c r="N66" s="62"/>
      <c r="O66" s="63" t="str">
        <f>[1]СТАРТ!N110</f>
        <v>Каребо Г.И,Каминская Г.Н.</v>
      </c>
    </row>
    <row r="67" spans="1:15" s="64" customFormat="1" ht="15" outlineLevel="1">
      <c r="A67" s="55"/>
      <c r="B67" s="56"/>
      <c r="C67" s="57"/>
      <c r="D67" s="58" t="str">
        <f>[1]СТАРТ!C111</f>
        <v>105В</v>
      </c>
      <c r="E67" s="65">
        <f>[1]СТАРТ!D111</f>
        <v>2.4</v>
      </c>
      <c r="F67" s="66">
        <v>4.5</v>
      </c>
      <c r="G67" s="66">
        <v>3</v>
      </c>
      <c r="H67" s="66">
        <v>4.5</v>
      </c>
      <c r="I67" s="66">
        <v>4</v>
      </c>
      <c r="J67" s="66">
        <v>4</v>
      </c>
      <c r="K67" s="67">
        <f t="shared" ref="K67:K72" si="21">(SUM(F67:J67) -MAX(F67:J67)-MIN(F67:J67))</f>
        <v>12.5</v>
      </c>
      <c r="L67" s="68">
        <f t="shared" ref="L67:L72" si="22">(SUM(F67:J67) -MAX(F67:J67)-MIN(F67:J67))*E67</f>
        <v>30</v>
      </c>
      <c r="M67" s="69">
        <f t="shared" ref="M67:M73" si="23">M66</f>
        <v>224.79999999999998</v>
      </c>
      <c r="N67" s="62"/>
      <c r="O67" s="63"/>
    </row>
    <row r="68" spans="1:15" ht="15" outlineLevel="1">
      <c r="C68" s="71"/>
      <c r="D68" s="58" t="str">
        <f>[1]СТАРТ!E111</f>
        <v>405С</v>
      </c>
      <c r="E68" s="65">
        <f>[1]СТАРТ!F111</f>
        <v>2.7</v>
      </c>
      <c r="F68" s="66">
        <v>4</v>
      </c>
      <c r="G68" s="66">
        <v>4</v>
      </c>
      <c r="H68" s="66">
        <v>4.5</v>
      </c>
      <c r="I68" s="66">
        <v>4</v>
      </c>
      <c r="J68" s="66">
        <v>4.5</v>
      </c>
      <c r="K68" s="67">
        <f t="shared" si="21"/>
        <v>12.5</v>
      </c>
      <c r="L68" s="68">
        <f t="shared" si="22"/>
        <v>33.75</v>
      </c>
      <c r="M68" s="69">
        <f t="shared" si="23"/>
        <v>224.79999999999998</v>
      </c>
      <c r="N68" s="70"/>
    </row>
    <row r="69" spans="1:15" ht="15" outlineLevel="1">
      <c r="C69" s="71"/>
      <c r="D69" s="58" t="str">
        <f>[1]СТАРТ!G111</f>
        <v>205С</v>
      </c>
      <c r="E69" s="65">
        <f>[1]СТАРТ!H111</f>
        <v>2.8</v>
      </c>
      <c r="F69" s="66">
        <v>4.5</v>
      </c>
      <c r="G69" s="66">
        <v>4.5</v>
      </c>
      <c r="H69" s="66">
        <v>5</v>
      </c>
      <c r="I69" s="66">
        <v>5</v>
      </c>
      <c r="J69" s="66">
        <v>5</v>
      </c>
      <c r="K69" s="67">
        <f t="shared" si="21"/>
        <v>14.5</v>
      </c>
      <c r="L69" s="68">
        <f t="shared" si="22"/>
        <v>40.599999999999994</v>
      </c>
      <c r="M69" s="69">
        <f t="shared" si="23"/>
        <v>224.79999999999998</v>
      </c>
      <c r="N69" s="70"/>
    </row>
    <row r="70" spans="1:15" ht="15" outlineLevel="1">
      <c r="C70" s="71"/>
      <c r="D70" s="58" t="str">
        <f>[1]СТАРТ!I111</f>
        <v>305С</v>
      </c>
      <c r="E70" s="65">
        <f>[1]СТАРТ!J111</f>
        <v>2.8</v>
      </c>
      <c r="F70" s="66">
        <v>4</v>
      </c>
      <c r="G70" s="66">
        <v>4</v>
      </c>
      <c r="H70" s="66">
        <v>4</v>
      </c>
      <c r="I70" s="66">
        <v>4</v>
      </c>
      <c r="J70" s="66">
        <v>3.5</v>
      </c>
      <c r="K70" s="67">
        <f t="shared" si="21"/>
        <v>12</v>
      </c>
      <c r="L70" s="68">
        <f t="shared" si="22"/>
        <v>33.599999999999994</v>
      </c>
      <c r="M70" s="69">
        <f t="shared" si="23"/>
        <v>224.79999999999998</v>
      </c>
      <c r="N70" s="70"/>
    </row>
    <row r="71" spans="1:15" ht="15" outlineLevel="1">
      <c r="C71" s="71"/>
      <c r="D71" s="58" t="str">
        <f>[1]СТАРТ!K111</f>
        <v>5233Д</v>
      </c>
      <c r="E71" s="65">
        <f>[1]СТАРТ!L111</f>
        <v>2.4</v>
      </c>
      <c r="F71" s="66">
        <v>6.5</v>
      </c>
      <c r="G71" s="66">
        <v>6</v>
      </c>
      <c r="H71" s="66">
        <v>6</v>
      </c>
      <c r="I71" s="66">
        <v>6.5</v>
      </c>
      <c r="J71" s="66">
        <v>6.5</v>
      </c>
      <c r="K71" s="67">
        <f t="shared" si="21"/>
        <v>19</v>
      </c>
      <c r="L71" s="68">
        <f t="shared" si="22"/>
        <v>45.6</v>
      </c>
      <c r="M71" s="69">
        <f t="shared" si="23"/>
        <v>224.79999999999998</v>
      </c>
      <c r="N71" s="70"/>
    </row>
    <row r="72" spans="1:15" ht="15" outlineLevel="1">
      <c r="C72" s="71"/>
      <c r="D72" s="58" t="str">
        <f>[1]СТАРТ!M111</f>
        <v>5134Д</v>
      </c>
      <c r="E72" s="65">
        <f>[1]СТАРТ!N111</f>
        <v>2.5</v>
      </c>
      <c r="F72" s="66">
        <v>5.5</v>
      </c>
      <c r="G72" s="66">
        <v>5</v>
      </c>
      <c r="H72" s="66">
        <v>5.5</v>
      </c>
      <c r="I72" s="66">
        <v>5.5</v>
      </c>
      <c r="J72" s="66">
        <v>5.5</v>
      </c>
      <c r="K72" s="67">
        <f t="shared" si="21"/>
        <v>16.5</v>
      </c>
      <c r="L72" s="68">
        <f t="shared" si="22"/>
        <v>41.25</v>
      </c>
      <c r="M72" s="69">
        <f t="shared" si="23"/>
        <v>224.79999999999998</v>
      </c>
      <c r="N72" s="70"/>
    </row>
    <row r="73" spans="1:15" ht="15">
      <c r="D73" s="73" t="s">
        <v>16</v>
      </c>
      <c r="E73" s="74">
        <f>SUM(E67:E72)</f>
        <v>15.6</v>
      </c>
      <c r="L73" s="76">
        <f>SUM(L67:L72)</f>
        <v>224.79999999999998</v>
      </c>
      <c r="M73" s="69">
        <f t="shared" si="23"/>
        <v>224.79999999999998</v>
      </c>
    </row>
    <row r="74" spans="1:15" s="64" customFormat="1" ht="15">
      <c r="A74" s="55">
        <v>9</v>
      </c>
      <c r="B74" s="56">
        <f>[1]СТАРТ!B6</f>
        <v>1</v>
      </c>
      <c r="C74" s="57" t="str">
        <f>[1]СТАРТ!C6</f>
        <v>Бугров Андрей,2004,1,Москва "Юность Москвы"</v>
      </c>
      <c r="D74" s="58"/>
      <c r="E74" s="59"/>
      <c r="F74" s="57"/>
      <c r="G74" s="57"/>
      <c r="H74" s="57"/>
      <c r="I74" s="57"/>
      <c r="J74" s="60"/>
      <c r="K74" s="57"/>
      <c r="L74" s="55"/>
      <c r="M74" s="61">
        <f>L81</f>
        <v>202.7</v>
      </c>
      <c r="N74" s="62"/>
      <c r="O74" s="63" t="str">
        <f>[1]СТАРТ!N6</f>
        <v>Мосолова Т.Н,Сорокин А.Л.</v>
      </c>
    </row>
    <row r="75" spans="1:15" s="64" customFormat="1" ht="15" outlineLevel="1">
      <c r="A75" s="55"/>
      <c r="B75" s="56"/>
      <c r="C75" s="57"/>
      <c r="D75" s="58" t="str">
        <f>[1]СТАРТ!C7</f>
        <v>105В</v>
      </c>
      <c r="E75" s="65">
        <f>[1]СТАРТ!D7</f>
        <v>2.4</v>
      </c>
      <c r="F75" s="66">
        <v>5.5</v>
      </c>
      <c r="G75" s="66">
        <v>5.5</v>
      </c>
      <c r="H75" s="66">
        <v>5</v>
      </c>
      <c r="I75" s="66">
        <v>4.5</v>
      </c>
      <c r="J75" s="66">
        <v>5</v>
      </c>
      <c r="K75" s="67">
        <f t="shared" ref="K75:K80" si="24">(SUM(F75:J75) -MAX(F75:J75)-MIN(F75:J75))</f>
        <v>15.5</v>
      </c>
      <c r="L75" s="68">
        <f t="shared" ref="L75:L80" si="25">(SUM(F75:J75) -MAX(F75:J75)-MIN(F75:J75))*E75</f>
        <v>37.199999999999996</v>
      </c>
      <c r="M75" s="69">
        <f t="shared" ref="M75:M81" si="26">M74</f>
        <v>202.7</v>
      </c>
      <c r="N75" s="62"/>
      <c r="O75" s="63"/>
    </row>
    <row r="76" spans="1:15" ht="15" outlineLevel="1">
      <c r="C76" s="71"/>
      <c r="D76" s="58" t="str">
        <f>[1]СТАРТ!E7</f>
        <v>305С</v>
      </c>
      <c r="E76" s="65">
        <f>[1]СТАРТ!F7</f>
        <v>2.8</v>
      </c>
      <c r="F76" s="66">
        <v>4</v>
      </c>
      <c r="G76" s="66">
        <v>4.5</v>
      </c>
      <c r="H76" s="66">
        <v>4.5</v>
      </c>
      <c r="I76" s="66">
        <v>4.5</v>
      </c>
      <c r="J76" s="66">
        <v>4.5</v>
      </c>
      <c r="K76" s="67">
        <f t="shared" si="24"/>
        <v>13.5</v>
      </c>
      <c r="L76" s="68">
        <f t="shared" si="25"/>
        <v>37.799999999999997</v>
      </c>
      <c r="M76" s="69">
        <f t="shared" si="26"/>
        <v>202.7</v>
      </c>
      <c r="N76" s="70"/>
    </row>
    <row r="77" spans="1:15" ht="15" outlineLevel="1">
      <c r="C77" s="71"/>
      <c r="D77" s="58" t="str">
        <f>[1]СТАРТ!G7</f>
        <v>405С</v>
      </c>
      <c r="E77" s="65">
        <f>[1]СТАРТ!H7</f>
        <v>2.7</v>
      </c>
      <c r="F77" s="66">
        <v>4</v>
      </c>
      <c r="G77" s="66">
        <v>5</v>
      </c>
      <c r="H77" s="66">
        <v>4</v>
      </c>
      <c r="I77" s="66">
        <v>3.5</v>
      </c>
      <c r="J77" s="66">
        <v>4</v>
      </c>
      <c r="K77" s="67">
        <f t="shared" si="24"/>
        <v>12</v>
      </c>
      <c r="L77" s="68">
        <f t="shared" si="25"/>
        <v>32.400000000000006</v>
      </c>
      <c r="M77" s="69">
        <f t="shared" si="26"/>
        <v>202.7</v>
      </c>
      <c r="N77" s="70"/>
    </row>
    <row r="78" spans="1:15" ht="15" outlineLevel="1">
      <c r="C78" s="71"/>
      <c r="D78" s="58" t="str">
        <f>[1]СТАРТ!I7</f>
        <v>205С</v>
      </c>
      <c r="E78" s="65">
        <f>[1]СТАРТ!J7</f>
        <v>2.8</v>
      </c>
      <c r="F78" s="66">
        <v>4</v>
      </c>
      <c r="G78" s="66">
        <v>4.5</v>
      </c>
      <c r="H78" s="66">
        <v>5</v>
      </c>
      <c r="I78" s="66">
        <v>4</v>
      </c>
      <c r="J78" s="66">
        <v>5</v>
      </c>
      <c r="K78" s="67">
        <f t="shared" si="24"/>
        <v>13.5</v>
      </c>
      <c r="L78" s="68">
        <f t="shared" si="25"/>
        <v>37.799999999999997</v>
      </c>
      <c r="M78" s="69">
        <f t="shared" si="26"/>
        <v>202.7</v>
      </c>
      <c r="N78" s="70"/>
    </row>
    <row r="79" spans="1:15" ht="15" outlineLevel="1">
      <c r="C79" s="71"/>
      <c r="D79" s="58" t="str">
        <f>[1]СТАРТ!K7</f>
        <v>5134Д</v>
      </c>
      <c r="E79" s="65">
        <f>[1]СТАРТ!L7</f>
        <v>2.5</v>
      </c>
      <c r="F79" s="66">
        <v>4</v>
      </c>
      <c r="G79" s="66">
        <v>4</v>
      </c>
      <c r="H79" s="66">
        <v>3.5</v>
      </c>
      <c r="I79" s="66">
        <v>3.5</v>
      </c>
      <c r="J79" s="66">
        <v>3.5</v>
      </c>
      <c r="K79" s="67">
        <f t="shared" si="24"/>
        <v>11</v>
      </c>
      <c r="L79" s="68">
        <f t="shared" si="25"/>
        <v>27.5</v>
      </c>
      <c r="M79" s="69">
        <f t="shared" si="26"/>
        <v>202.7</v>
      </c>
      <c r="N79" s="70"/>
    </row>
    <row r="80" spans="1:15" ht="15" outlineLevel="1">
      <c r="C80" s="71"/>
      <c r="D80" s="58" t="str">
        <f>[1]СТАРТ!M7</f>
        <v>5231Д</v>
      </c>
      <c r="E80" s="65">
        <f>[1]СТАРТ!N7</f>
        <v>2</v>
      </c>
      <c r="F80" s="66">
        <v>5</v>
      </c>
      <c r="G80" s="66">
        <v>4</v>
      </c>
      <c r="H80" s="66">
        <v>5</v>
      </c>
      <c r="I80" s="66">
        <v>5</v>
      </c>
      <c r="J80" s="66">
        <v>5</v>
      </c>
      <c r="K80" s="67">
        <f t="shared" si="24"/>
        <v>15</v>
      </c>
      <c r="L80" s="68">
        <f t="shared" si="25"/>
        <v>30</v>
      </c>
      <c r="M80" s="69">
        <f t="shared" si="26"/>
        <v>202.7</v>
      </c>
      <c r="N80" s="70"/>
    </row>
    <row r="81" spans="1:16" ht="15">
      <c r="D81" s="73" t="s">
        <v>16</v>
      </c>
      <c r="E81" s="74">
        <f>SUM(E75:E80)</f>
        <v>15.2</v>
      </c>
      <c r="L81" s="76">
        <f>SUM(L75:L80)</f>
        <v>202.7</v>
      </c>
      <c r="M81" s="69">
        <f t="shared" si="26"/>
        <v>202.7</v>
      </c>
    </row>
    <row r="82" spans="1:16" s="64" customFormat="1" ht="15">
      <c r="A82" s="55">
        <v>10</v>
      </c>
      <c r="B82" s="56">
        <f>[1]СТАРТ!B14</f>
        <v>2</v>
      </c>
      <c r="C82" s="57" t="str">
        <f>[1]СТАРТ!C14</f>
        <v>Бабаскин Илья,2004,1,Екатеринбург "Дв. Молодежи"</v>
      </c>
      <c r="D82" s="58"/>
      <c r="E82" s="59"/>
      <c r="F82" s="57"/>
      <c r="G82" s="57"/>
      <c r="H82" s="57"/>
      <c r="I82" s="57"/>
      <c r="J82" s="60"/>
      <c r="K82" s="57"/>
      <c r="L82" s="55"/>
      <c r="M82" s="61">
        <f>L89</f>
        <v>184.75</v>
      </c>
      <c r="N82" s="62"/>
      <c r="O82" s="63" t="str">
        <f>[1]СТАРТ!N14</f>
        <v>Ермолаева Т.Е.,Валова Т.Е.</v>
      </c>
    </row>
    <row r="83" spans="1:16" s="64" customFormat="1" ht="15" outlineLevel="1">
      <c r="A83" s="55"/>
      <c r="B83" s="56"/>
      <c r="C83" s="57"/>
      <c r="D83" s="58" t="str">
        <f>[1]СТАРТ!C15</f>
        <v>403В</v>
      </c>
      <c r="E83" s="65">
        <f>[1]СТАРТ!D15</f>
        <v>2.1</v>
      </c>
      <c r="F83" s="66">
        <v>7</v>
      </c>
      <c r="G83" s="66">
        <v>6.5</v>
      </c>
      <c r="H83" s="66">
        <v>7</v>
      </c>
      <c r="I83" s="66">
        <v>6.5</v>
      </c>
      <c r="J83" s="66">
        <v>7.5</v>
      </c>
      <c r="K83" s="67">
        <f t="shared" ref="K83:K88" si="27">(SUM(F83:J83) -MAX(F83:J83)-MIN(F83:J83))</f>
        <v>20.5</v>
      </c>
      <c r="L83" s="68">
        <f t="shared" ref="L83:L88" si="28">(SUM(F83:J83) -MAX(F83:J83)-MIN(F83:J83))*E83</f>
        <v>43.050000000000004</v>
      </c>
      <c r="M83" s="69">
        <f t="shared" ref="M83:M89" si="29">M82</f>
        <v>184.75</v>
      </c>
      <c r="N83" s="62"/>
      <c r="O83" s="63"/>
    </row>
    <row r="84" spans="1:16" ht="15" outlineLevel="1">
      <c r="C84" s="71"/>
      <c r="D84" s="58" t="str">
        <f>[1]СТАРТ!E15</f>
        <v>105В</v>
      </c>
      <c r="E84" s="65">
        <f>[1]СТАРТ!F15</f>
        <v>2.4</v>
      </c>
      <c r="F84" s="66">
        <v>3</v>
      </c>
      <c r="G84" s="66">
        <v>3</v>
      </c>
      <c r="H84" s="66">
        <v>4</v>
      </c>
      <c r="I84" s="66">
        <v>3</v>
      </c>
      <c r="J84" s="66">
        <v>4</v>
      </c>
      <c r="K84" s="67">
        <f t="shared" si="27"/>
        <v>10</v>
      </c>
      <c r="L84" s="68">
        <f t="shared" si="28"/>
        <v>24</v>
      </c>
      <c r="M84" s="69">
        <f t="shared" si="29"/>
        <v>184.75</v>
      </c>
      <c r="N84" s="70"/>
    </row>
    <row r="85" spans="1:16" ht="15" outlineLevel="1">
      <c r="C85" s="71"/>
      <c r="D85" s="58" t="str">
        <f>[1]СТАРТ!G15</f>
        <v>404С</v>
      </c>
      <c r="E85" s="65">
        <f>[1]СТАРТ!H15</f>
        <v>2.4</v>
      </c>
      <c r="F85" s="66">
        <v>4.5</v>
      </c>
      <c r="G85" s="66">
        <v>4.5</v>
      </c>
      <c r="H85" s="66">
        <v>5</v>
      </c>
      <c r="I85" s="66">
        <v>5</v>
      </c>
      <c r="J85" s="66">
        <v>5.5</v>
      </c>
      <c r="K85" s="67">
        <f t="shared" si="27"/>
        <v>14.5</v>
      </c>
      <c r="L85" s="68">
        <f t="shared" si="28"/>
        <v>34.799999999999997</v>
      </c>
      <c r="M85" s="69">
        <f t="shared" si="29"/>
        <v>184.75</v>
      </c>
      <c r="N85" s="70"/>
    </row>
    <row r="86" spans="1:16" ht="15" outlineLevel="1">
      <c r="C86" s="71"/>
      <c r="D86" s="58" t="str">
        <f>[1]СТАРТ!I15</f>
        <v>203В</v>
      </c>
      <c r="E86" s="65">
        <f>[1]СТАРТ!J15</f>
        <v>2.2000000000000002</v>
      </c>
      <c r="F86" s="66">
        <v>4</v>
      </c>
      <c r="G86" s="66">
        <v>5</v>
      </c>
      <c r="H86" s="66">
        <v>5</v>
      </c>
      <c r="I86" s="66">
        <v>4.5</v>
      </c>
      <c r="J86" s="66">
        <v>5</v>
      </c>
      <c r="K86" s="67">
        <f t="shared" si="27"/>
        <v>14.5</v>
      </c>
      <c r="L86" s="68">
        <f t="shared" si="28"/>
        <v>31.900000000000002</v>
      </c>
      <c r="M86" s="69">
        <f t="shared" si="29"/>
        <v>184.75</v>
      </c>
      <c r="N86" s="70"/>
    </row>
    <row r="87" spans="1:16" ht="15" outlineLevel="1">
      <c r="C87" s="71"/>
      <c r="D87" s="58" t="str">
        <f>[1]СТАРТ!K15</f>
        <v>303С</v>
      </c>
      <c r="E87" s="65">
        <f>[1]СТАРТ!L15</f>
        <v>2</v>
      </c>
      <c r="F87" s="66">
        <v>5</v>
      </c>
      <c r="G87" s="66">
        <v>5</v>
      </c>
      <c r="H87" s="66">
        <v>4.5</v>
      </c>
      <c r="I87" s="66">
        <v>5</v>
      </c>
      <c r="J87" s="66">
        <v>5.5</v>
      </c>
      <c r="K87" s="67">
        <f t="shared" si="27"/>
        <v>15</v>
      </c>
      <c r="L87" s="68">
        <f t="shared" si="28"/>
        <v>30</v>
      </c>
      <c r="M87" s="69">
        <f t="shared" si="29"/>
        <v>184.75</v>
      </c>
      <c r="N87" s="70"/>
    </row>
    <row r="88" spans="1:16" ht="15" outlineLevel="1">
      <c r="C88" s="71"/>
      <c r="D88" s="58" t="str">
        <f>[1]СТАРТ!M15</f>
        <v>5132Д</v>
      </c>
      <c r="E88" s="65">
        <f>[1]СТАРТ!N15</f>
        <v>2.1</v>
      </c>
      <c r="F88" s="66">
        <v>2.5</v>
      </c>
      <c r="G88" s="66">
        <v>3</v>
      </c>
      <c r="H88" s="66">
        <v>3</v>
      </c>
      <c r="I88" s="66">
        <v>4</v>
      </c>
      <c r="J88" s="66">
        <v>4</v>
      </c>
      <c r="K88" s="67">
        <f t="shared" si="27"/>
        <v>10</v>
      </c>
      <c r="L88" s="68">
        <f t="shared" si="28"/>
        <v>21</v>
      </c>
      <c r="M88" s="69">
        <f t="shared" si="29"/>
        <v>184.75</v>
      </c>
      <c r="N88" s="70"/>
    </row>
    <row r="89" spans="1:16" ht="15">
      <c r="D89" s="73" t="s">
        <v>16</v>
      </c>
      <c r="E89" s="74">
        <f>SUM(E83:E88)</f>
        <v>13.200000000000001</v>
      </c>
      <c r="L89" s="76">
        <f>SUM(L83:L88)</f>
        <v>184.75</v>
      </c>
      <c r="M89" s="69">
        <f t="shared" si="29"/>
        <v>184.75</v>
      </c>
    </row>
    <row r="90" spans="1:16" s="64" customFormat="1" ht="15">
      <c r="A90" s="55">
        <v>11</v>
      </c>
      <c r="B90" s="77">
        <f>[1]СТАРТ!B150</f>
        <v>19</v>
      </c>
      <c r="C90" s="78" t="str">
        <f>[1]СТАРТ!C150</f>
        <v>Попов Данила,2004,1,Москва,ЦСКА</v>
      </c>
      <c r="D90" s="79"/>
      <c r="E90" s="80"/>
      <c r="F90" s="78"/>
      <c r="G90" s="78"/>
      <c r="H90" s="78"/>
      <c r="I90" s="78"/>
      <c r="J90" s="81"/>
      <c r="K90" s="78"/>
      <c r="L90" s="82"/>
      <c r="M90" s="83">
        <f>L97</f>
        <v>170.89999999999998</v>
      </c>
      <c r="N90" s="84"/>
      <c r="O90" s="85" t="str">
        <f>[1]СТАРТ!N150</f>
        <v>Немчинова Л.В.</v>
      </c>
      <c r="P90" s="86"/>
    </row>
    <row r="91" spans="1:16" s="64" customFormat="1" ht="15" outlineLevel="1">
      <c r="A91" s="55"/>
      <c r="B91" s="77"/>
      <c r="C91" s="78"/>
      <c r="D91" s="79" t="str">
        <f>[1]СТАРТ!C151</f>
        <v>404С</v>
      </c>
      <c r="E91" s="87">
        <f>[1]СТАРТ!D151</f>
        <v>2.4</v>
      </c>
      <c r="F91" s="88">
        <v>5</v>
      </c>
      <c r="G91" s="88">
        <v>5</v>
      </c>
      <c r="H91" s="88">
        <v>5.5</v>
      </c>
      <c r="I91" s="88">
        <v>5</v>
      </c>
      <c r="J91" s="88">
        <v>5</v>
      </c>
      <c r="K91" s="89">
        <f t="shared" ref="K91:K96" si="30">(SUM(F91:J91) -MAX(F91:J91)-MIN(F91:J91))</f>
        <v>15</v>
      </c>
      <c r="L91" s="90">
        <f t="shared" ref="L91:L96" si="31">(SUM(F91:J91) -MAX(F91:J91)-MIN(F91:J91))*E91</f>
        <v>36</v>
      </c>
      <c r="M91" s="91">
        <f t="shared" ref="M91:M97" si="32">M90</f>
        <v>170.89999999999998</v>
      </c>
      <c r="N91" s="84"/>
      <c r="O91" s="85"/>
      <c r="P91" s="86"/>
    </row>
    <row r="92" spans="1:16" ht="15" outlineLevel="1">
      <c r="B92" s="92"/>
      <c r="C92" s="93"/>
      <c r="D92" s="79" t="str">
        <f>[1]СТАРТ!E151</f>
        <v>105В</v>
      </c>
      <c r="E92" s="87">
        <f>[1]СТАРТ!F151</f>
        <v>2.4</v>
      </c>
      <c r="F92" s="88">
        <v>6</v>
      </c>
      <c r="G92" s="88">
        <v>5</v>
      </c>
      <c r="H92" s="88">
        <v>5.5</v>
      </c>
      <c r="I92" s="88">
        <v>5.5</v>
      </c>
      <c r="J92" s="88">
        <v>5.5</v>
      </c>
      <c r="K92" s="89">
        <f t="shared" si="30"/>
        <v>16.5</v>
      </c>
      <c r="L92" s="90">
        <f t="shared" si="31"/>
        <v>39.6</v>
      </c>
      <c r="M92" s="91">
        <f t="shared" si="32"/>
        <v>170.89999999999998</v>
      </c>
      <c r="N92" s="92"/>
      <c r="O92" s="94"/>
      <c r="P92" s="95"/>
    </row>
    <row r="93" spans="1:16" ht="15" outlineLevel="1">
      <c r="B93" s="92"/>
      <c r="C93" s="93"/>
      <c r="D93" s="79" t="str">
        <f>[1]СТАРТ!G151</f>
        <v>5132Д</v>
      </c>
      <c r="E93" s="87">
        <f>[1]СТАРТ!H151</f>
        <v>2.1</v>
      </c>
      <c r="F93" s="88">
        <v>6</v>
      </c>
      <c r="G93" s="88">
        <v>5</v>
      </c>
      <c r="H93" s="88">
        <v>6.5</v>
      </c>
      <c r="I93" s="88">
        <v>6</v>
      </c>
      <c r="J93" s="88">
        <v>6.5</v>
      </c>
      <c r="K93" s="89">
        <f t="shared" si="30"/>
        <v>18.5</v>
      </c>
      <c r="L93" s="90">
        <f t="shared" si="31"/>
        <v>38.85</v>
      </c>
      <c r="M93" s="91">
        <f t="shared" si="32"/>
        <v>170.89999999999998</v>
      </c>
      <c r="N93" s="92"/>
      <c r="O93" s="94"/>
      <c r="P93" s="95"/>
    </row>
    <row r="94" spans="1:16" ht="15" outlineLevel="1">
      <c r="B94" s="92"/>
      <c r="C94" s="93"/>
      <c r="D94" s="79" t="str">
        <f>[1]СТАРТ!I151</f>
        <v>303С</v>
      </c>
      <c r="E94" s="87">
        <f>[1]СТАРТ!J151</f>
        <v>2</v>
      </c>
      <c r="F94" s="88">
        <v>3</v>
      </c>
      <c r="G94" s="88">
        <v>2</v>
      </c>
      <c r="H94" s="88">
        <v>3.5</v>
      </c>
      <c r="I94" s="88">
        <v>2.5</v>
      </c>
      <c r="J94" s="88">
        <v>3</v>
      </c>
      <c r="K94" s="89">
        <f t="shared" si="30"/>
        <v>8.5</v>
      </c>
      <c r="L94" s="90">
        <f t="shared" si="31"/>
        <v>17</v>
      </c>
      <c r="M94" s="91">
        <f t="shared" si="32"/>
        <v>170.89999999999998</v>
      </c>
      <c r="N94" s="92"/>
      <c r="O94" s="94"/>
      <c r="P94" s="95"/>
    </row>
    <row r="95" spans="1:16" ht="15" outlineLevel="1">
      <c r="B95" s="92"/>
      <c r="C95" s="93"/>
      <c r="D95" s="79" t="str">
        <f>[1]СТАРТ!K151</f>
        <v>205С</v>
      </c>
      <c r="E95" s="87">
        <f>[1]СТАРТ!L151</f>
        <v>2.8</v>
      </c>
      <c r="F95" s="88">
        <v>2</v>
      </c>
      <c r="G95" s="88">
        <v>2</v>
      </c>
      <c r="H95" s="88">
        <v>2</v>
      </c>
      <c r="I95" s="88">
        <v>2.5</v>
      </c>
      <c r="J95" s="88">
        <v>3</v>
      </c>
      <c r="K95" s="89">
        <f t="shared" si="30"/>
        <v>6.5</v>
      </c>
      <c r="L95" s="90">
        <f t="shared" si="31"/>
        <v>18.2</v>
      </c>
      <c r="M95" s="91">
        <f t="shared" si="32"/>
        <v>170.89999999999998</v>
      </c>
      <c r="N95" s="92"/>
      <c r="O95" s="94"/>
      <c r="P95" s="95"/>
    </row>
    <row r="96" spans="1:16" ht="15" outlineLevel="1">
      <c r="B96" s="92"/>
      <c r="C96" s="93"/>
      <c r="D96" s="79" t="str">
        <f>[1]СТАРТ!M151</f>
        <v>5134Д</v>
      </c>
      <c r="E96" s="87">
        <f>[1]СТАРТ!N151</f>
        <v>2.5</v>
      </c>
      <c r="F96" s="88">
        <v>2</v>
      </c>
      <c r="G96" s="88">
        <v>3</v>
      </c>
      <c r="H96" s="88">
        <v>3</v>
      </c>
      <c r="I96" s="88">
        <v>2.5</v>
      </c>
      <c r="J96" s="88">
        <v>3</v>
      </c>
      <c r="K96" s="89">
        <f t="shared" si="30"/>
        <v>8.5</v>
      </c>
      <c r="L96" s="90">
        <f t="shared" si="31"/>
        <v>21.25</v>
      </c>
      <c r="M96" s="91">
        <f t="shared" si="32"/>
        <v>170.89999999999998</v>
      </c>
      <c r="N96" s="92"/>
      <c r="O96" s="94"/>
      <c r="P96" s="95"/>
    </row>
    <row r="97" spans="1:16" ht="15">
      <c r="B97" s="92"/>
      <c r="C97" s="95"/>
      <c r="D97" s="96" t="s">
        <v>16</v>
      </c>
      <c r="E97" s="97">
        <f>SUM(E91:E96)</f>
        <v>14.2</v>
      </c>
      <c r="F97" s="95"/>
      <c r="G97" s="98"/>
      <c r="H97" s="98"/>
      <c r="I97" s="98"/>
      <c r="J97" s="98"/>
      <c r="K97" s="95"/>
      <c r="L97" s="99">
        <f>SUM(L91:L96)</f>
        <v>170.89999999999998</v>
      </c>
      <c r="M97" s="91">
        <f t="shared" si="32"/>
        <v>170.89999999999998</v>
      </c>
      <c r="N97" s="95"/>
      <c r="O97" s="94"/>
      <c r="P97" s="95"/>
    </row>
    <row r="98" spans="1:16" s="64" customFormat="1" ht="15">
      <c r="A98" s="55">
        <v>12</v>
      </c>
      <c r="B98" s="56">
        <f>[1]СТАРТ!B78</f>
        <v>10</v>
      </c>
      <c r="C98" s="57" t="str">
        <f>[1]СТАРТ!C78</f>
        <v>Медведев Данила,2003,2,Москва МГФСО</v>
      </c>
      <c r="D98" s="58"/>
      <c r="E98" s="59"/>
      <c r="F98" s="57"/>
      <c r="G98" s="57"/>
      <c r="H98" s="57"/>
      <c r="I98" s="57"/>
      <c r="J98" s="60"/>
      <c r="K98" s="57"/>
      <c r="L98" s="55"/>
      <c r="M98" s="61">
        <f>L105</f>
        <v>169.60000000000002</v>
      </c>
      <c r="N98" s="62"/>
      <c r="O98" s="63" t="str">
        <f>[1]СТАРТ!N78</f>
        <v>Кардава Н.Н.</v>
      </c>
    </row>
    <row r="99" spans="1:16" s="64" customFormat="1" ht="15" outlineLevel="1">
      <c r="A99" s="55"/>
      <c r="B99" s="56"/>
      <c r="C99" s="57"/>
      <c r="D99" s="58" t="str">
        <f>[1]СТАРТ!C79</f>
        <v>105В</v>
      </c>
      <c r="E99" s="65">
        <f>[1]СТАРТ!D79</f>
        <v>2.4</v>
      </c>
      <c r="F99" s="66">
        <v>5.5</v>
      </c>
      <c r="G99" s="66">
        <v>5</v>
      </c>
      <c r="H99" s="66">
        <v>6</v>
      </c>
      <c r="I99" s="66">
        <v>5</v>
      </c>
      <c r="J99" s="66">
        <v>5</v>
      </c>
      <c r="K99" s="67">
        <f t="shared" ref="K99:K104" si="33">(SUM(F99:J99) -MAX(F99:J99)-MIN(F99:J99))</f>
        <v>15.5</v>
      </c>
      <c r="L99" s="68">
        <f t="shared" ref="L99:L104" si="34">(SUM(F99:J99) -MAX(F99:J99)-MIN(F99:J99))*E99</f>
        <v>37.199999999999996</v>
      </c>
      <c r="M99" s="69">
        <f t="shared" ref="M99:M105" si="35">M98</f>
        <v>169.60000000000002</v>
      </c>
      <c r="N99" s="62"/>
      <c r="O99" s="63"/>
    </row>
    <row r="100" spans="1:16" ht="15" outlineLevel="1">
      <c r="C100" s="71"/>
      <c r="D100" s="58" t="str">
        <f>[1]СТАРТ!E79</f>
        <v>203С</v>
      </c>
      <c r="E100" s="65">
        <f>[1]СТАРТ!F79</f>
        <v>1.9</v>
      </c>
      <c r="F100" s="66">
        <v>4</v>
      </c>
      <c r="G100" s="66">
        <v>4.5</v>
      </c>
      <c r="H100" s="66">
        <v>5</v>
      </c>
      <c r="I100" s="66">
        <v>4</v>
      </c>
      <c r="J100" s="66">
        <v>5</v>
      </c>
      <c r="K100" s="67">
        <f t="shared" si="33"/>
        <v>13.5</v>
      </c>
      <c r="L100" s="68">
        <f t="shared" si="34"/>
        <v>25.65</v>
      </c>
      <c r="M100" s="69">
        <f t="shared" si="35"/>
        <v>169.60000000000002</v>
      </c>
      <c r="N100" s="70"/>
    </row>
    <row r="101" spans="1:16" ht="15" outlineLevel="1">
      <c r="C101" s="71"/>
      <c r="D101" s="58" t="str">
        <f>[1]СТАРТ!G79</f>
        <v>303С</v>
      </c>
      <c r="E101" s="65">
        <f>[1]СТАРТ!H79</f>
        <v>2</v>
      </c>
      <c r="F101" s="66">
        <v>2</v>
      </c>
      <c r="G101" s="66">
        <v>2</v>
      </c>
      <c r="H101" s="66">
        <v>2</v>
      </c>
      <c r="I101" s="66">
        <v>2</v>
      </c>
      <c r="J101" s="66">
        <v>2.5</v>
      </c>
      <c r="K101" s="67">
        <f t="shared" si="33"/>
        <v>6</v>
      </c>
      <c r="L101" s="68">
        <f t="shared" si="34"/>
        <v>12</v>
      </c>
      <c r="M101" s="69">
        <f t="shared" si="35"/>
        <v>169.60000000000002</v>
      </c>
      <c r="N101" s="70"/>
    </row>
    <row r="102" spans="1:16" ht="15" outlineLevel="1">
      <c r="C102" s="71"/>
      <c r="D102" s="58" t="str">
        <f>[1]СТАРТ!I79</f>
        <v>5132Д</v>
      </c>
      <c r="E102" s="65">
        <f>[1]СТАРТ!J79</f>
        <v>2.1</v>
      </c>
      <c r="F102" s="66">
        <v>6</v>
      </c>
      <c r="G102" s="66">
        <v>6</v>
      </c>
      <c r="H102" s="66">
        <v>6</v>
      </c>
      <c r="I102" s="66">
        <v>5.5</v>
      </c>
      <c r="J102" s="66">
        <v>6</v>
      </c>
      <c r="K102" s="67">
        <f t="shared" si="33"/>
        <v>18</v>
      </c>
      <c r="L102" s="68">
        <f t="shared" si="34"/>
        <v>37.800000000000004</v>
      </c>
      <c r="M102" s="69">
        <f t="shared" si="35"/>
        <v>169.60000000000002</v>
      </c>
      <c r="N102" s="70"/>
    </row>
    <row r="103" spans="1:16" ht="15" outlineLevel="1">
      <c r="C103" s="71"/>
      <c r="D103" s="58" t="str">
        <f>[1]СТАРТ!K79</f>
        <v>405С</v>
      </c>
      <c r="E103" s="65">
        <f>[1]СТАРТ!L79</f>
        <v>2.7</v>
      </c>
      <c r="F103" s="66">
        <v>3</v>
      </c>
      <c r="G103" s="66">
        <v>2</v>
      </c>
      <c r="H103" s="66">
        <v>3</v>
      </c>
      <c r="I103" s="66">
        <v>2.5</v>
      </c>
      <c r="J103" s="66">
        <v>3</v>
      </c>
      <c r="K103" s="67">
        <f t="shared" si="33"/>
        <v>8.5</v>
      </c>
      <c r="L103" s="68">
        <f t="shared" si="34"/>
        <v>22.950000000000003</v>
      </c>
      <c r="M103" s="69">
        <f t="shared" si="35"/>
        <v>169.60000000000002</v>
      </c>
      <c r="N103" s="70"/>
    </row>
    <row r="104" spans="1:16" ht="15" outlineLevel="1">
      <c r="C104" s="71"/>
      <c r="D104" s="58" t="str">
        <f>[1]СТАРТ!M79</f>
        <v>5231Д</v>
      </c>
      <c r="E104" s="65">
        <f>[1]СТАРТ!N79</f>
        <v>2</v>
      </c>
      <c r="F104" s="66">
        <v>5.5</v>
      </c>
      <c r="G104" s="66">
        <v>6</v>
      </c>
      <c r="H104" s="66">
        <v>5.5</v>
      </c>
      <c r="I104" s="66">
        <v>5.5</v>
      </c>
      <c r="J104" s="66">
        <v>6</v>
      </c>
      <c r="K104" s="67">
        <f t="shared" si="33"/>
        <v>17</v>
      </c>
      <c r="L104" s="68">
        <f t="shared" si="34"/>
        <v>34</v>
      </c>
      <c r="M104" s="69">
        <f t="shared" si="35"/>
        <v>169.60000000000002</v>
      </c>
      <c r="N104" s="70"/>
    </row>
    <row r="105" spans="1:16" ht="15">
      <c r="D105" s="73" t="s">
        <v>16</v>
      </c>
      <c r="E105" s="74">
        <f>SUM(E99:E104)</f>
        <v>13.100000000000001</v>
      </c>
      <c r="L105" s="76">
        <f>SUM(L99:L104)</f>
        <v>169.60000000000002</v>
      </c>
      <c r="M105" s="69">
        <f t="shared" si="35"/>
        <v>169.60000000000002</v>
      </c>
    </row>
    <row r="106" spans="1:16" s="64" customFormat="1" ht="15">
      <c r="A106" s="55">
        <v>13</v>
      </c>
      <c r="B106" s="56">
        <f>[1]СТАРТ!B94</f>
        <v>12</v>
      </c>
      <c r="C106" s="57" t="str">
        <f>[1]СТАРТ!C94</f>
        <v>Пищальников Богдан,2004,1,МО Руза СДЮСШОР</v>
      </c>
      <c r="D106" s="58"/>
      <c r="E106" s="59"/>
      <c r="F106" s="57"/>
      <c r="G106" s="57"/>
      <c r="H106" s="57"/>
      <c r="I106" s="57"/>
      <c r="J106" s="60"/>
      <c r="K106" s="57"/>
      <c r="L106" s="55"/>
      <c r="M106" s="61">
        <f>L113</f>
        <v>164.35</v>
      </c>
      <c r="N106" s="62"/>
      <c r="O106" s="63" t="str">
        <f>[1]СТАРТ!N94</f>
        <v>Толмачева И.В,Косырев А.В.</v>
      </c>
    </row>
    <row r="107" spans="1:16" s="64" customFormat="1" ht="15" outlineLevel="1">
      <c r="A107" s="55"/>
      <c r="B107" s="56"/>
      <c r="C107" s="57"/>
      <c r="D107" s="58" t="str">
        <f>[1]СТАРТ!C95</f>
        <v>103В</v>
      </c>
      <c r="E107" s="65">
        <f>[1]СТАРТ!D95</f>
        <v>1.6</v>
      </c>
      <c r="F107" s="66">
        <v>6</v>
      </c>
      <c r="G107" s="66">
        <v>6</v>
      </c>
      <c r="H107" s="66">
        <v>6</v>
      </c>
      <c r="I107" s="66">
        <v>5.5</v>
      </c>
      <c r="J107" s="66">
        <v>6</v>
      </c>
      <c r="K107" s="67">
        <f t="shared" ref="K107:K112" si="36">(SUM(F107:J107) -MAX(F107:J107)-MIN(F107:J107))</f>
        <v>18</v>
      </c>
      <c r="L107" s="68">
        <f t="shared" ref="L107:L112" si="37">(SUM(F107:J107) -MAX(F107:J107)-MIN(F107:J107))*E107</f>
        <v>28.8</v>
      </c>
      <c r="M107" s="69">
        <f t="shared" ref="M107:M113" si="38">M106</f>
        <v>164.35</v>
      </c>
      <c r="N107" s="62"/>
      <c r="O107" s="63"/>
    </row>
    <row r="108" spans="1:16" ht="15" outlineLevel="1">
      <c r="C108" s="71"/>
      <c r="D108" s="58" t="str">
        <f>[1]СТАРТ!E95</f>
        <v>403В</v>
      </c>
      <c r="E108" s="65">
        <f>[1]СТАРТ!F95</f>
        <v>2.1</v>
      </c>
      <c r="F108" s="66">
        <v>4.5</v>
      </c>
      <c r="G108" s="66">
        <v>5.5</v>
      </c>
      <c r="H108" s="66">
        <v>5</v>
      </c>
      <c r="I108" s="66">
        <v>4.5</v>
      </c>
      <c r="J108" s="66">
        <v>5</v>
      </c>
      <c r="K108" s="67">
        <f t="shared" si="36"/>
        <v>14.5</v>
      </c>
      <c r="L108" s="68">
        <f t="shared" si="37"/>
        <v>30.450000000000003</v>
      </c>
      <c r="M108" s="69">
        <f t="shared" si="38"/>
        <v>164.35</v>
      </c>
      <c r="N108" s="70"/>
    </row>
    <row r="109" spans="1:16" ht="15" outlineLevel="1">
      <c r="C109" s="71"/>
      <c r="D109" s="58" t="str">
        <f>[1]СТАРТ!G95</f>
        <v>5132Д</v>
      </c>
      <c r="E109" s="65">
        <f>[1]СТАРТ!H95</f>
        <v>2.1</v>
      </c>
      <c r="F109" s="66">
        <v>5.5</v>
      </c>
      <c r="G109" s="66">
        <v>5</v>
      </c>
      <c r="H109" s="66">
        <v>5</v>
      </c>
      <c r="I109" s="66">
        <v>5.5</v>
      </c>
      <c r="J109" s="66">
        <v>6</v>
      </c>
      <c r="K109" s="67">
        <f t="shared" si="36"/>
        <v>16</v>
      </c>
      <c r="L109" s="68">
        <f t="shared" si="37"/>
        <v>33.6</v>
      </c>
      <c r="M109" s="69">
        <f t="shared" si="38"/>
        <v>164.35</v>
      </c>
      <c r="N109" s="70"/>
    </row>
    <row r="110" spans="1:16" ht="15" outlineLevel="1">
      <c r="C110" s="71"/>
      <c r="D110" s="58" t="str">
        <f>[1]СТАРТ!I95</f>
        <v>203С</v>
      </c>
      <c r="E110" s="65">
        <f>[1]СТАРТ!J95</f>
        <v>1.9</v>
      </c>
      <c r="F110" s="66">
        <v>4.5</v>
      </c>
      <c r="G110" s="66">
        <v>5</v>
      </c>
      <c r="H110" s="66">
        <v>4.5</v>
      </c>
      <c r="I110" s="66">
        <v>4.5</v>
      </c>
      <c r="J110" s="66">
        <v>5</v>
      </c>
      <c r="K110" s="67">
        <f t="shared" si="36"/>
        <v>14</v>
      </c>
      <c r="L110" s="68">
        <f t="shared" si="37"/>
        <v>26.599999999999998</v>
      </c>
      <c r="M110" s="69">
        <f t="shared" si="38"/>
        <v>164.35</v>
      </c>
      <c r="N110" s="70"/>
    </row>
    <row r="111" spans="1:16" ht="15" outlineLevel="1">
      <c r="C111" s="71"/>
      <c r="D111" s="58" t="str">
        <f>[1]СТАРТ!K95</f>
        <v>303С</v>
      </c>
      <c r="E111" s="65">
        <f>[1]СТАРТ!L95</f>
        <v>2</v>
      </c>
      <c r="F111" s="66">
        <v>2</v>
      </c>
      <c r="G111" s="66">
        <v>2</v>
      </c>
      <c r="H111" s="66">
        <v>2</v>
      </c>
      <c r="I111" s="66">
        <v>2.5</v>
      </c>
      <c r="J111" s="66">
        <v>3</v>
      </c>
      <c r="K111" s="67">
        <f t="shared" si="36"/>
        <v>6.5</v>
      </c>
      <c r="L111" s="68">
        <f t="shared" si="37"/>
        <v>13</v>
      </c>
      <c r="M111" s="69">
        <f t="shared" si="38"/>
        <v>164.35</v>
      </c>
      <c r="N111" s="70"/>
    </row>
    <row r="112" spans="1:16" ht="15" outlineLevel="1">
      <c r="C112" s="71"/>
      <c r="D112" s="58" t="str">
        <f>[1]СТАРТ!M95</f>
        <v>105С</v>
      </c>
      <c r="E112" s="65">
        <f>[1]СТАРТ!N95</f>
        <v>2.2000000000000002</v>
      </c>
      <c r="F112" s="66">
        <v>4.5</v>
      </c>
      <c r="G112" s="66">
        <v>5</v>
      </c>
      <c r="H112" s="66">
        <v>4.5</v>
      </c>
      <c r="I112" s="66">
        <v>5</v>
      </c>
      <c r="J112" s="66">
        <v>5</v>
      </c>
      <c r="K112" s="67">
        <f t="shared" si="36"/>
        <v>14.5</v>
      </c>
      <c r="L112" s="68">
        <f t="shared" si="37"/>
        <v>31.900000000000002</v>
      </c>
      <c r="M112" s="69">
        <f t="shared" si="38"/>
        <v>164.35</v>
      </c>
      <c r="N112" s="70"/>
    </row>
    <row r="113" spans="1:15" ht="15">
      <c r="D113" s="73" t="s">
        <v>16</v>
      </c>
      <c r="E113" s="74">
        <f>SUM(E107:E112)</f>
        <v>11.900000000000002</v>
      </c>
      <c r="L113" s="76">
        <f>SUM(L107:L112)</f>
        <v>164.35</v>
      </c>
      <c r="M113" s="69">
        <f t="shared" si="38"/>
        <v>164.35</v>
      </c>
    </row>
    <row r="114" spans="1:15" s="64" customFormat="1" ht="15">
      <c r="A114" s="55">
        <v>14</v>
      </c>
      <c r="B114" s="56">
        <f>[1]СТАРТ!B70</f>
        <v>9</v>
      </c>
      <c r="C114" s="57" t="str">
        <f>[1]СТАРТ!C70</f>
        <v>Адамук Андрей,2004,1,Санкт-Петербург "Невская Волна"</v>
      </c>
      <c r="D114" s="58"/>
      <c r="E114" s="59"/>
      <c r="F114" s="57"/>
      <c r="G114" s="57"/>
      <c r="H114" s="57"/>
      <c r="I114" s="57"/>
      <c r="J114" s="60"/>
      <c r="K114" s="57"/>
      <c r="L114" s="55"/>
      <c r="M114" s="61">
        <f>L121</f>
        <v>0</v>
      </c>
      <c r="N114" s="62"/>
      <c r="O114" s="63" t="str">
        <f>[1]СТАРТ!N70</f>
        <v>Печковская Г.И.</v>
      </c>
    </row>
    <row r="115" spans="1:15" s="64" customFormat="1" ht="15" outlineLevel="1">
      <c r="A115" s="55"/>
      <c r="B115" s="56"/>
      <c r="C115" s="57"/>
      <c r="D115" s="58" t="str">
        <f>[1]СТАРТ!C71</f>
        <v>105В</v>
      </c>
      <c r="E115" s="65">
        <f>[1]СТАРТ!D71</f>
        <v>2.4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7">
        <f t="shared" ref="K115:K120" si="39">(SUM(F115:J115) -MAX(F115:J115)-MIN(F115:J115))</f>
        <v>0</v>
      </c>
      <c r="L115" s="68">
        <f t="shared" ref="L115:L120" si="40">(SUM(F115:J115) -MAX(F115:J115)-MIN(F115:J115))*E115</f>
        <v>0</v>
      </c>
      <c r="M115" s="69">
        <f t="shared" ref="M115:M121" si="41">M114</f>
        <v>0</v>
      </c>
      <c r="N115" s="62"/>
      <c r="O115" s="63"/>
    </row>
    <row r="116" spans="1:15" ht="15" outlineLevel="1">
      <c r="C116" s="71"/>
      <c r="D116" s="58" t="str">
        <f>[1]СТАРТ!E71</f>
        <v>205С</v>
      </c>
      <c r="E116" s="65">
        <f>[1]СТАРТ!F71</f>
        <v>2.8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7">
        <f t="shared" si="39"/>
        <v>0</v>
      </c>
      <c r="L116" s="68">
        <f t="shared" si="40"/>
        <v>0</v>
      </c>
      <c r="M116" s="69">
        <f t="shared" si="41"/>
        <v>0</v>
      </c>
      <c r="N116" s="70"/>
    </row>
    <row r="117" spans="1:15" ht="15" outlineLevel="1">
      <c r="C117" s="71"/>
      <c r="D117" s="58" t="str">
        <f>[1]СТАРТ!G71</f>
        <v>301В</v>
      </c>
      <c r="E117" s="65">
        <f>[1]СТАРТ!H71</f>
        <v>1.9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7">
        <f t="shared" si="39"/>
        <v>0</v>
      </c>
      <c r="L117" s="68">
        <f t="shared" si="40"/>
        <v>0</v>
      </c>
      <c r="M117" s="69">
        <f t="shared" si="41"/>
        <v>0</v>
      </c>
      <c r="N117" s="70"/>
    </row>
    <row r="118" spans="1:15" ht="15" outlineLevel="1">
      <c r="C118" s="71"/>
      <c r="D118" s="58" t="str">
        <f>[1]СТАРТ!I71</f>
        <v>403В</v>
      </c>
      <c r="E118" s="65">
        <f>[1]СТАРТ!J71</f>
        <v>2.1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7">
        <f t="shared" si="39"/>
        <v>0</v>
      </c>
      <c r="L118" s="68">
        <f t="shared" si="40"/>
        <v>0</v>
      </c>
      <c r="M118" s="69">
        <f t="shared" si="41"/>
        <v>0</v>
      </c>
      <c r="N118" s="70"/>
    </row>
    <row r="119" spans="1:15" ht="15" outlineLevel="1">
      <c r="C119" s="71"/>
      <c r="D119" s="58" t="str">
        <f>[1]СТАРТ!K71</f>
        <v>5132Д</v>
      </c>
      <c r="E119" s="65">
        <f>[1]СТАРТ!L71</f>
        <v>2.1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7">
        <f t="shared" si="39"/>
        <v>0</v>
      </c>
      <c r="L119" s="68">
        <f t="shared" si="40"/>
        <v>0</v>
      </c>
      <c r="M119" s="69">
        <f t="shared" si="41"/>
        <v>0</v>
      </c>
      <c r="N119" s="70"/>
    </row>
    <row r="120" spans="1:15" ht="15" outlineLevel="1">
      <c r="C120" s="71"/>
      <c r="D120" s="58" t="str">
        <f>[1]СТАРТ!M71</f>
        <v>404С</v>
      </c>
      <c r="E120" s="65">
        <f>[1]СТАРТ!N71</f>
        <v>2.4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7">
        <f t="shared" si="39"/>
        <v>0</v>
      </c>
      <c r="L120" s="68">
        <f t="shared" si="40"/>
        <v>0</v>
      </c>
      <c r="M120" s="69">
        <f t="shared" si="41"/>
        <v>0</v>
      </c>
      <c r="N120" s="70"/>
    </row>
    <row r="121" spans="1:15" ht="15">
      <c r="D121" s="73" t="s">
        <v>16</v>
      </c>
      <c r="E121" s="74">
        <f>SUM(E115:E120)</f>
        <v>13.7</v>
      </c>
      <c r="L121" s="76">
        <f>SUM(L115:L120)</f>
        <v>0</v>
      </c>
      <c r="M121" s="69">
        <f t="shared" si="41"/>
        <v>0</v>
      </c>
    </row>
    <row r="122" spans="1:15" s="64" customFormat="1" ht="15">
      <c r="A122" s="55">
        <v>15</v>
      </c>
      <c r="B122" s="56">
        <f>[1]СТАРТ!B86</f>
        <v>11</v>
      </c>
      <c r="C122" s="57" t="str">
        <f>[1]СТАРТ!C86</f>
        <v>Усов Илья,2003,КМС,Ставрополь ДЮСШОР№2</v>
      </c>
      <c r="D122" s="58"/>
      <c r="E122" s="59"/>
      <c r="F122" s="57"/>
      <c r="G122" s="57"/>
      <c r="H122" s="57"/>
      <c r="I122" s="57"/>
      <c r="J122" s="60"/>
      <c r="K122" s="57"/>
      <c r="L122" s="55"/>
      <c r="M122" s="61">
        <f>L129</f>
        <v>0</v>
      </c>
      <c r="N122" s="62"/>
      <c r="O122" s="63" t="str">
        <f>[1]СТАРТ!N86</f>
        <v>Исаев Ю.С.</v>
      </c>
    </row>
    <row r="123" spans="1:15" s="64" customFormat="1" ht="15" outlineLevel="1">
      <c r="A123" s="55"/>
      <c r="B123" s="56"/>
      <c r="C123" s="57"/>
      <c r="D123" s="58" t="str">
        <f>[1]СТАРТ!C87</f>
        <v>403В</v>
      </c>
      <c r="E123" s="65">
        <f>[1]СТАРТ!D87</f>
        <v>2.1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7">
        <f t="shared" ref="K123:K128" si="42">(SUM(F123:J123) -MAX(F123:J123)-MIN(F123:J123))</f>
        <v>0</v>
      </c>
      <c r="L123" s="68">
        <f t="shared" ref="L123:L128" si="43">(SUM(F123:J123) -MAX(F123:J123)-MIN(F123:J123))*E123</f>
        <v>0</v>
      </c>
      <c r="M123" s="69">
        <f t="shared" ref="M123:M129" si="44">M122</f>
        <v>0</v>
      </c>
      <c r="N123" s="62"/>
      <c r="O123" s="63"/>
    </row>
    <row r="124" spans="1:15" ht="15" outlineLevel="1">
      <c r="C124" s="71"/>
      <c r="D124" s="58" t="str">
        <f>[1]СТАРТ!E87</f>
        <v>105В</v>
      </c>
      <c r="E124" s="65">
        <f>[1]СТАРТ!F87</f>
        <v>2.4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7">
        <f t="shared" si="42"/>
        <v>0</v>
      </c>
      <c r="L124" s="68">
        <f t="shared" si="43"/>
        <v>0</v>
      </c>
      <c r="M124" s="69">
        <f t="shared" si="44"/>
        <v>0</v>
      </c>
      <c r="N124" s="70"/>
    </row>
    <row r="125" spans="1:15" ht="15" outlineLevel="1">
      <c r="C125" s="71"/>
      <c r="D125" s="58" t="str">
        <f>[1]СТАРТ!G87</f>
        <v>203В</v>
      </c>
      <c r="E125" s="65">
        <f>[1]СТАРТ!H87</f>
        <v>2.2000000000000002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42"/>
        <v>0</v>
      </c>
      <c r="L125" s="68">
        <f t="shared" si="43"/>
        <v>0</v>
      </c>
      <c r="M125" s="69">
        <f t="shared" si="44"/>
        <v>0</v>
      </c>
      <c r="N125" s="70"/>
    </row>
    <row r="126" spans="1:15" ht="15" outlineLevel="1">
      <c r="C126" s="71"/>
      <c r="D126" s="58" t="str">
        <f>[1]СТАРТ!I87</f>
        <v>303В</v>
      </c>
      <c r="E126" s="65">
        <f>[1]СТАРТ!J87</f>
        <v>2.2999999999999998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42"/>
        <v>0</v>
      </c>
      <c r="L126" s="68">
        <f t="shared" si="43"/>
        <v>0</v>
      </c>
      <c r="M126" s="69">
        <f t="shared" si="44"/>
        <v>0</v>
      </c>
      <c r="N126" s="70"/>
    </row>
    <row r="127" spans="1:15" ht="15" outlineLevel="1">
      <c r="C127" s="71"/>
      <c r="D127" s="58" t="str">
        <f>[1]СТАРТ!K87</f>
        <v>5132Д</v>
      </c>
      <c r="E127" s="65">
        <f>[1]СТАРТ!L87</f>
        <v>2.1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42"/>
        <v>0</v>
      </c>
      <c r="L127" s="68">
        <f t="shared" si="43"/>
        <v>0</v>
      </c>
      <c r="M127" s="69">
        <f t="shared" si="44"/>
        <v>0</v>
      </c>
      <c r="N127" s="70"/>
    </row>
    <row r="128" spans="1:15" ht="15" outlineLevel="1">
      <c r="C128" s="71"/>
      <c r="D128" s="58" t="str">
        <f>[1]СТАРТ!M87</f>
        <v>5231Д</v>
      </c>
      <c r="E128" s="65">
        <f>[1]СТАРТ!N87</f>
        <v>2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42"/>
        <v>0</v>
      </c>
      <c r="L128" s="68">
        <f t="shared" si="43"/>
        <v>0</v>
      </c>
      <c r="M128" s="69">
        <f t="shared" si="44"/>
        <v>0</v>
      </c>
      <c r="N128" s="70"/>
    </row>
    <row r="129" spans="1:15" ht="15">
      <c r="D129" s="73" t="s">
        <v>16</v>
      </c>
      <c r="E129" s="74">
        <f>SUM(E123:E128)</f>
        <v>13.1</v>
      </c>
      <c r="L129" s="76">
        <f>SUM(L123:L128)</f>
        <v>0</v>
      </c>
      <c r="M129" s="69">
        <f t="shared" si="44"/>
        <v>0</v>
      </c>
    </row>
    <row r="130" spans="1:15" s="64" customFormat="1" ht="15">
      <c r="A130" s="55">
        <v>16</v>
      </c>
      <c r="B130" s="56">
        <f>[1]СТАРТ!B102</f>
        <v>13</v>
      </c>
      <c r="C130" s="57" t="str">
        <f>[1]СТАРТ!C102</f>
        <v>Едутов Игорь,2004,1,Санкт-Петербург "Невская Волна"</v>
      </c>
      <c r="D130" s="58"/>
      <c r="E130" s="59"/>
      <c r="F130" s="57"/>
      <c r="G130" s="57"/>
      <c r="H130" s="57"/>
      <c r="I130" s="57"/>
      <c r="J130" s="60"/>
      <c r="K130" s="57"/>
      <c r="L130" s="55"/>
      <c r="M130" s="61">
        <f>L137</f>
        <v>0</v>
      </c>
      <c r="N130" s="62"/>
      <c r="O130" s="63" t="str">
        <f>[1]СТАРТ!N102</f>
        <v>Данюковы Р.В,С.О.</v>
      </c>
    </row>
    <row r="131" spans="1:15" s="64" customFormat="1" ht="15" outlineLevel="1">
      <c r="A131" s="55"/>
      <c r="B131" s="56"/>
      <c r="C131" s="57"/>
      <c r="D131" s="58" t="str">
        <f>[1]СТАРТ!C103</f>
        <v>105В</v>
      </c>
      <c r="E131" s="65">
        <f>[1]СТАРТ!D103</f>
        <v>2.4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7">
        <f t="shared" ref="K131:K136" si="45">(SUM(F131:J131) -MAX(F131:J131)-MIN(F131:J131))</f>
        <v>0</v>
      </c>
      <c r="L131" s="68">
        <f t="shared" ref="L131:L136" si="46">(SUM(F131:J131) -MAX(F131:J131)-MIN(F131:J131))*E131</f>
        <v>0</v>
      </c>
      <c r="M131" s="69">
        <f t="shared" ref="M131:M137" si="47">M130</f>
        <v>0</v>
      </c>
      <c r="N131" s="62"/>
      <c r="O131" s="63"/>
    </row>
    <row r="132" spans="1:15" ht="15" outlineLevel="1">
      <c r="C132" s="71"/>
      <c r="D132" s="58" t="str">
        <f>[1]СТАРТ!E103</f>
        <v>405С</v>
      </c>
      <c r="E132" s="65">
        <f>[1]СТАРТ!F103</f>
        <v>2.7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7">
        <f t="shared" si="45"/>
        <v>0</v>
      </c>
      <c r="L132" s="68">
        <f t="shared" si="46"/>
        <v>0</v>
      </c>
      <c r="M132" s="69">
        <f t="shared" si="47"/>
        <v>0</v>
      </c>
      <c r="N132" s="70"/>
    </row>
    <row r="133" spans="1:15" ht="15" outlineLevel="1">
      <c r="C133" s="71"/>
      <c r="D133" s="58" t="str">
        <f>[1]СТАРТ!G103</f>
        <v>205С</v>
      </c>
      <c r="E133" s="65">
        <f>[1]СТАРТ!H103</f>
        <v>2.8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7">
        <f t="shared" si="45"/>
        <v>0</v>
      </c>
      <c r="L133" s="68">
        <f t="shared" si="46"/>
        <v>0</v>
      </c>
      <c r="M133" s="69">
        <f t="shared" si="47"/>
        <v>0</v>
      </c>
      <c r="N133" s="70"/>
    </row>
    <row r="134" spans="1:15" ht="15" outlineLevel="1">
      <c r="C134" s="71"/>
      <c r="D134" s="58" t="str">
        <f>[1]СТАРТ!I103</f>
        <v>305С</v>
      </c>
      <c r="E134" s="65">
        <f>[1]СТАРТ!J103</f>
        <v>2.8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7">
        <f t="shared" si="45"/>
        <v>0</v>
      </c>
      <c r="L134" s="68">
        <f t="shared" si="46"/>
        <v>0</v>
      </c>
      <c r="M134" s="69">
        <f t="shared" si="47"/>
        <v>0</v>
      </c>
      <c r="N134" s="70"/>
    </row>
    <row r="135" spans="1:15" ht="15" outlineLevel="1">
      <c r="C135" s="71"/>
      <c r="D135" s="58" t="str">
        <f>[1]СТАРТ!K103</f>
        <v>5333Д</v>
      </c>
      <c r="E135" s="65">
        <f>[1]СТАРТ!L103</f>
        <v>2.5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7">
        <f t="shared" si="45"/>
        <v>0</v>
      </c>
      <c r="L135" s="68">
        <f t="shared" si="46"/>
        <v>0</v>
      </c>
      <c r="M135" s="69">
        <f t="shared" si="47"/>
        <v>0</v>
      </c>
      <c r="N135" s="70"/>
    </row>
    <row r="136" spans="1:15" ht="15" outlineLevel="1">
      <c r="C136" s="71"/>
      <c r="D136" s="58" t="str">
        <f>[1]СТАРТ!M103</f>
        <v>5134Д</v>
      </c>
      <c r="E136" s="65">
        <f>[1]СТАРТ!N103</f>
        <v>2.5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7">
        <f t="shared" si="45"/>
        <v>0</v>
      </c>
      <c r="L136" s="68">
        <f t="shared" si="46"/>
        <v>0</v>
      </c>
      <c r="M136" s="69">
        <f t="shared" si="47"/>
        <v>0</v>
      </c>
      <c r="N136" s="70"/>
    </row>
    <row r="137" spans="1:15" ht="15">
      <c r="D137" s="73" t="s">
        <v>16</v>
      </c>
      <c r="E137" s="74">
        <f>SUM(E131:E136)</f>
        <v>15.7</v>
      </c>
      <c r="L137" s="76">
        <f>SUM(L131:L136)</f>
        <v>0</v>
      </c>
      <c r="M137" s="69">
        <f t="shared" si="47"/>
        <v>0</v>
      </c>
    </row>
    <row r="138" spans="1:15" s="64" customFormat="1" ht="15">
      <c r="A138" s="55">
        <v>17</v>
      </c>
      <c r="B138" s="56">
        <f>[1]СТАРТ!B118</f>
        <v>15</v>
      </c>
      <c r="C138" s="57" t="str">
        <f>[1]СТАРТ!C118</f>
        <v>Зурашвили Георгий,2003,КМС,Ставрополь ДЮСШОР№2</v>
      </c>
      <c r="D138" s="58"/>
      <c r="E138" s="59"/>
      <c r="F138" s="57"/>
      <c r="G138" s="57"/>
      <c r="H138" s="57"/>
      <c r="I138" s="57"/>
      <c r="J138" s="60"/>
      <c r="K138" s="57"/>
      <c r="L138" s="55"/>
      <c r="M138" s="61">
        <f>L145</f>
        <v>0</v>
      </c>
      <c r="N138" s="62"/>
      <c r="O138" s="63" t="str">
        <f>[1]СТАРТ!N118</f>
        <v>Исаев Ю.С.</v>
      </c>
    </row>
    <row r="139" spans="1:15" s="64" customFormat="1" ht="15" outlineLevel="1">
      <c r="A139" s="55"/>
      <c r="B139" s="56"/>
      <c r="C139" s="57"/>
      <c r="D139" s="58" t="str">
        <f>[1]СТАРТ!C119</f>
        <v>405С</v>
      </c>
      <c r="E139" s="65">
        <f>[1]СТАРТ!D119</f>
        <v>2.7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7">
        <f t="shared" ref="K139:K144" si="48">(SUM(F139:J139) -MAX(F139:J139)-MIN(F139:J139))</f>
        <v>0</v>
      </c>
      <c r="L139" s="68">
        <f t="shared" ref="L139:L144" si="49">(SUM(F139:J139) -MAX(F139:J139)-MIN(F139:J139))*E139</f>
        <v>0</v>
      </c>
      <c r="M139" s="69">
        <f t="shared" ref="M139:M145" si="50">M138</f>
        <v>0</v>
      </c>
      <c r="N139" s="62"/>
      <c r="O139" s="63"/>
    </row>
    <row r="140" spans="1:15" ht="15" outlineLevel="1">
      <c r="C140" s="71"/>
      <c r="D140" s="58" t="str">
        <f>[1]СТАРТ!E119</f>
        <v>105В</v>
      </c>
      <c r="E140" s="65">
        <f>[1]СТАРТ!F119</f>
        <v>2.4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7">
        <f t="shared" si="48"/>
        <v>0</v>
      </c>
      <c r="L140" s="68">
        <f t="shared" si="49"/>
        <v>0</v>
      </c>
      <c r="M140" s="69">
        <f t="shared" si="50"/>
        <v>0</v>
      </c>
      <c r="N140" s="70"/>
    </row>
    <row r="141" spans="1:15" ht="15" outlineLevel="1">
      <c r="C141" s="71"/>
      <c r="D141" s="58" t="str">
        <f>[1]СТАРТ!G119</f>
        <v>5132Д</v>
      </c>
      <c r="E141" s="65">
        <f>[1]СТАРТ!H119</f>
        <v>2.1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7">
        <f t="shared" si="48"/>
        <v>0</v>
      </c>
      <c r="L141" s="68">
        <f t="shared" si="49"/>
        <v>0</v>
      </c>
      <c r="M141" s="69">
        <f t="shared" si="50"/>
        <v>0</v>
      </c>
      <c r="N141" s="70"/>
    </row>
    <row r="142" spans="1:15" ht="15" outlineLevel="1">
      <c r="C142" s="71"/>
      <c r="D142" s="58" t="str">
        <f>[1]СТАРТ!I119</f>
        <v>203В</v>
      </c>
      <c r="E142" s="65">
        <f>[1]СТАРТ!J119</f>
        <v>2.2000000000000002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7">
        <f t="shared" si="48"/>
        <v>0</v>
      </c>
      <c r="L142" s="68">
        <f t="shared" si="49"/>
        <v>0</v>
      </c>
      <c r="M142" s="69">
        <f t="shared" si="50"/>
        <v>0</v>
      </c>
      <c r="N142" s="70"/>
    </row>
    <row r="143" spans="1:15" ht="15" outlineLevel="1">
      <c r="C143" s="71"/>
      <c r="D143" s="58" t="str">
        <f>[1]СТАРТ!K119</f>
        <v>303В</v>
      </c>
      <c r="E143" s="65">
        <f>[1]СТАРТ!L119</f>
        <v>2.2999999999999998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7">
        <f t="shared" si="48"/>
        <v>0</v>
      </c>
      <c r="L143" s="68">
        <f t="shared" si="49"/>
        <v>0</v>
      </c>
      <c r="M143" s="69">
        <f t="shared" si="50"/>
        <v>0</v>
      </c>
      <c r="N143" s="70"/>
    </row>
    <row r="144" spans="1:15" ht="15" outlineLevel="1">
      <c r="C144" s="71"/>
      <c r="D144" s="58" t="str">
        <f>[1]СТАРТ!M119</f>
        <v>5231Д</v>
      </c>
      <c r="E144" s="65">
        <f>[1]СТАРТ!N119</f>
        <v>2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7">
        <f t="shared" si="48"/>
        <v>0</v>
      </c>
      <c r="L144" s="68">
        <f t="shared" si="49"/>
        <v>0</v>
      </c>
      <c r="M144" s="69">
        <f t="shared" si="50"/>
        <v>0</v>
      </c>
      <c r="N144" s="70"/>
    </row>
    <row r="145" spans="1:16" ht="15">
      <c r="D145" s="73" t="s">
        <v>16</v>
      </c>
      <c r="E145" s="74">
        <f>SUM(E139:E144)</f>
        <v>13.7</v>
      </c>
      <c r="L145" s="76">
        <f>SUM(L139:L144)</f>
        <v>0</v>
      </c>
      <c r="M145" s="69">
        <f t="shared" si="50"/>
        <v>0</v>
      </c>
    </row>
    <row r="146" spans="1:16" s="64" customFormat="1" ht="15">
      <c r="A146" s="55">
        <v>18</v>
      </c>
      <c r="B146" s="56">
        <f>[1]СТАРТ!B126</f>
        <v>16</v>
      </c>
      <c r="C146" s="57" t="str">
        <f>[1]СТАРТ!C126</f>
        <v>Рыженков Кирилл,2004,1,Электросталь СДЮШОР</v>
      </c>
      <c r="D146" s="58"/>
      <c r="E146" s="59"/>
      <c r="F146" s="57"/>
      <c r="G146" s="57"/>
      <c r="H146" s="57"/>
      <c r="I146" s="57"/>
      <c r="J146" s="60"/>
      <c r="K146" s="57"/>
      <c r="L146" s="55"/>
      <c r="M146" s="61">
        <f>L153</f>
        <v>0</v>
      </c>
      <c r="N146" s="62"/>
      <c r="O146" s="63" t="str">
        <f>[1]СТАРТ!N126</f>
        <v xml:space="preserve">Соколова Н.Ю.,Дроздова Ю.И. </v>
      </c>
    </row>
    <row r="147" spans="1:16" s="64" customFormat="1" ht="15" outlineLevel="1">
      <c r="A147" s="55"/>
      <c r="B147" s="56"/>
      <c r="C147" s="57"/>
      <c r="D147" s="58" t="str">
        <f>[1]СТАРТ!C127</f>
        <v>105В</v>
      </c>
      <c r="E147" s="65">
        <f>[1]СТАРТ!D127</f>
        <v>2.4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7">
        <f t="shared" ref="K147:K152" si="51">(SUM(F147:J147) -MAX(F147:J147)-MIN(F147:J147))</f>
        <v>0</v>
      </c>
      <c r="L147" s="68">
        <f t="shared" ref="L147:L152" si="52">(SUM(F147:J147) -MAX(F147:J147)-MIN(F147:J147))*E147</f>
        <v>0</v>
      </c>
      <c r="M147" s="69">
        <f t="shared" ref="M147:M153" si="53">M146</f>
        <v>0</v>
      </c>
      <c r="N147" s="62"/>
      <c r="O147" s="63"/>
    </row>
    <row r="148" spans="1:16" ht="15" outlineLevel="1">
      <c r="C148" s="71"/>
      <c r="D148" s="58" t="str">
        <f>[1]СТАРТ!E127</f>
        <v>405С</v>
      </c>
      <c r="E148" s="65">
        <f>[1]СТАРТ!F127</f>
        <v>2.7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7">
        <f t="shared" si="51"/>
        <v>0</v>
      </c>
      <c r="L148" s="68">
        <f t="shared" si="52"/>
        <v>0</v>
      </c>
      <c r="M148" s="69">
        <f t="shared" si="53"/>
        <v>0</v>
      </c>
      <c r="N148" s="70"/>
    </row>
    <row r="149" spans="1:16" ht="15" outlineLevel="1">
      <c r="C149" s="71"/>
      <c r="D149" s="58" t="str">
        <f>[1]СТАРТ!G127</f>
        <v>203В</v>
      </c>
      <c r="E149" s="65">
        <f>[1]СТАРТ!H127</f>
        <v>2.2000000000000002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7">
        <f t="shared" si="51"/>
        <v>0</v>
      </c>
      <c r="L149" s="68">
        <f t="shared" si="52"/>
        <v>0</v>
      </c>
      <c r="M149" s="69">
        <f t="shared" si="53"/>
        <v>0</v>
      </c>
      <c r="N149" s="70"/>
    </row>
    <row r="150" spans="1:16" ht="15" outlineLevel="1">
      <c r="C150" s="71"/>
      <c r="D150" s="58" t="str">
        <f>[1]СТАРТ!I127</f>
        <v>303С</v>
      </c>
      <c r="E150" s="65">
        <f>[1]СТАРТ!J127</f>
        <v>2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7">
        <f t="shared" si="51"/>
        <v>0</v>
      </c>
      <c r="L150" s="68">
        <f t="shared" si="52"/>
        <v>0</v>
      </c>
      <c r="M150" s="69">
        <f t="shared" si="53"/>
        <v>0</v>
      </c>
      <c r="N150" s="70"/>
    </row>
    <row r="151" spans="1:16" ht="15" outlineLevel="1">
      <c r="C151" s="71"/>
      <c r="D151" s="58" t="str">
        <f>[1]СТАРТ!K127</f>
        <v>5132Д</v>
      </c>
      <c r="E151" s="65">
        <f>[1]СТАРТ!L127</f>
        <v>2.1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7">
        <f t="shared" si="51"/>
        <v>0</v>
      </c>
      <c r="L151" s="68">
        <f t="shared" si="52"/>
        <v>0</v>
      </c>
      <c r="M151" s="69">
        <f t="shared" si="53"/>
        <v>0</v>
      </c>
      <c r="N151" s="70"/>
    </row>
    <row r="152" spans="1:16" ht="15" outlineLevel="1">
      <c r="C152" s="71"/>
      <c r="D152" s="58" t="str">
        <f>[1]СТАРТ!M127</f>
        <v>403В</v>
      </c>
      <c r="E152" s="65">
        <f>[1]СТАРТ!N127</f>
        <v>2.1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7">
        <f t="shared" si="51"/>
        <v>0</v>
      </c>
      <c r="L152" s="68">
        <f t="shared" si="52"/>
        <v>0</v>
      </c>
      <c r="M152" s="69">
        <f t="shared" si="53"/>
        <v>0</v>
      </c>
      <c r="N152" s="70"/>
    </row>
    <row r="153" spans="1:16" ht="15">
      <c r="D153" s="73" t="s">
        <v>16</v>
      </c>
      <c r="E153" s="74">
        <f>SUM(E147:E152)</f>
        <v>13.5</v>
      </c>
      <c r="L153" s="76">
        <f>SUM(L147:L152)</f>
        <v>0</v>
      </c>
      <c r="M153" s="69">
        <f t="shared" si="53"/>
        <v>0</v>
      </c>
    </row>
    <row r="154" spans="1:16" s="64" customFormat="1" ht="15">
      <c r="A154" s="55">
        <v>18</v>
      </c>
      <c r="B154" s="77">
        <f>[1]СТАРТ!B142</f>
        <v>18</v>
      </c>
      <c r="C154" s="78" t="str">
        <f>[1]СТАРТ!C142</f>
        <v>Аверин Александр,2003,2,Москва ЦСКА</v>
      </c>
      <c r="D154" s="79"/>
      <c r="E154" s="80"/>
      <c r="F154" s="78"/>
      <c r="G154" s="78"/>
      <c r="H154" s="78"/>
      <c r="I154" s="78"/>
      <c r="J154" s="81"/>
      <c r="K154" s="78"/>
      <c r="L154" s="82"/>
      <c r="M154" s="83">
        <f>L161</f>
        <v>0</v>
      </c>
      <c r="N154" s="84"/>
      <c r="O154" s="85" t="str">
        <f>[1]СТАРТ!N142</f>
        <v>Немчинова Л.В.</v>
      </c>
      <c r="P154" s="86"/>
    </row>
    <row r="155" spans="1:16" s="64" customFormat="1" ht="15" outlineLevel="1">
      <c r="A155" s="55"/>
      <c r="B155" s="77"/>
      <c r="C155" s="78"/>
      <c r="D155" s="79" t="str">
        <f>[1]СТАРТ!C143</f>
        <v>403В</v>
      </c>
      <c r="E155" s="87">
        <f>[1]СТАРТ!D143</f>
        <v>2.1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9">
        <f t="shared" ref="K155:K160" si="54">(SUM(F155:J155) -MAX(F155:J155)-MIN(F155:J155))</f>
        <v>0</v>
      </c>
      <c r="L155" s="90">
        <f t="shared" ref="L155:L160" si="55">(SUM(F155:J155) -MAX(F155:J155)-MIN(F155:J155))*E155</f>
        <v>0</v>
      </c>
      <c r="M155" s="91">
        <f t="shared" ref="M155:M161" si="56">M154</f>
        <v>0</v>
      </c>
      <c r="N155" s="84"/>
      <c r="O155" s="85"/>
      <c r="P155" s="86"/>
    </row>
    <row r="156" spans="1:16" ht="15" outlineLevel="1">
      <c r="B156" s="92"/>
      <c r="C156" s="93"/>
      <c r="D156" s="79" t="str">
        <f>[1]СТАРТ!E143</f>
        <v>105В</v>
      </c>
      <c r="E156" s="87">
        <f>[1]СТАРТ!F143</f>
        <v>2.4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9">
        <f t="shared" si="54"/>
        <v>0</v>
      </c>
      <c r="L156" s="90">
        <f t="shared" si="55"/>
        <v>0</v>
      </c>
      <c r="M156" s="91">
        <f t="shared" si="56"/>
        <v>0</v>
      </c>
      <c r="N156" s="92"/>
      <c r="O156" s="94"/>
      <c r="P156" s="95"/>
    </row>
    <row r="157" spans="1:16" ht="15" outlineLevel="1">
      <c r="B157" s="92"/>
      <c r="C157" s="93"/>
      <c r="D157" s="79" t="str">
        <f>[1]СТАРТ!G143</f>
        <v>5132Д</v>
      </c>
      <c r="E157" s="87">
        <f>[1]СТАРТ!H143</f>
        <v>2.1</v>
      </c>
      <c r="F157" s="88">
        <v>0</v>
      </c>
      <c r="G157" s="88">
        <v>0</v>
      </c>
      <c r="H157" s="88">
        <v>0</v>
      </c>
      <c r="I157" s="88">
        <v>0</v>
      </c>
      <c r="J157" s="88">
        <v>0</v>
      </c>
      <c r="K157" s="89">
        <f t="shared" si="54"/>
        <v>0</v>
      </c>
      <c r="L157" s="90">
        <f t="shared" si="55"/>
        <v>0</v>
      </c>
      <c r="M157" s="91">
        <f t="shared" si="56"/>
        <v>0</v>
      </c>
      <c r="N157" s="92"/>
      <c r="O157" s="94"/>
      <c r="P157" s="95"/>
    </row>
    <row r="158" spans="1:16" ht="15" outlineLevel="1">
      <c r="B158" s="92"/>
      <c r="C158" s="93"/>
      <c r="D158" s="79" t="str">
        <f>[1]СТАРТ!I143</f>
        <v>203В</v>
      </c>
      <c r="E158" s="87">
        <f>[1]СТАРТ!J143</f>
        <v>2.2000000000000002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9">
        <f t="shared" si="54"/>
        <v>0</v>
      </c>
      <c r="L158" s="90">
        <f t="shared" si="55"/>
        <v>0</v>
      </c>
      <c r="M158" s="91">
        <f t="shared" si="56"/>
        <v>0</v>
      </c>
      <c r="N158" s="92"/>
      <c r="O158" s="94"/>
      <c r="P158" s="95"/>
    </row>
    <row r="159" spans="1:16" ht="15" outlineLevel="1">
      <c r="B159" s="92"/>
      <c r="C159" s="93"/>
      <c r="D159" s="79" t="str">
        <f>[1]СТАРТ!K143</f>
        <v>303В</v>
      </c>
      <c r="E159" s="87">
        <f>[1]СТАРТ!L143</f>
        <v>2.2999999999999998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9">
        <f t="shared" si="54"/>
        <v>0</v>
      </c>
      <c r="L159" s="90">
        <f t="shared" si="55"/>
        <v>0</v>
      </c>
      <c r="M159" s="91">
        <f t="shared" si="56"/>
        <v>0</v>
      </c>
      <c r="N159" s="92"/>
      <c r="O159" s="94"/>
      <c r="P159" s="95"/>
    </row>
    <row r="160" spans="1:16" ht="15" outlineLevel="1">
      <c r="B160" s="92"/>
      <c r="C160" s="93"/>
      <c r="D160" s="79" t="str">
        <f>[1]СТАРТ!M143</f>
        <v>5134Д</v>
      </c>
      <c r="E160" s="87">
        <f>[1]СТАРТ!N143</f>
        <v>2.5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89">
        <f t="shared" si="54"/>
        <v>0</v>
      </c>
      <c r="L160" s="90">
        <f t="shared" si="55"/>
        <v>0</v>
      </c>
      <c r="M160" s="91">
        <f t="shared" si="56"/>
        <v>0</v>
      </c>
      <c r="N160" s="92"/>
      <c r="O160" s="94"/>
      <c r="P160" s="95"/>
    </row>
    <row r="161" spans="2:16" ht="15">
      <c r="B161" s="92"/>
      <c r="C161" s="95"/>
      <c r="D161" s="96" t="s">
        <v>16</v>
      </c>
      <c r="E161" s="97">
        <f>SUM(E155:E160)</f>
        <v>13.600000000000001</v>
      </c>
      <c r="F161" s="95"/>
      <c r="G161" s="98"/>
      <c r="H161" s="98"/>
      <c r="I161" s="98"/>
      <c r="J161" s="98"/>
      <c r="K161" s="95"/>
      <c r="L161" s="99">
        <f>SUM(L155:L160)</f>
        <v>0</v>
      </c>
      <c r="M161" s="91">
        <f t="shared" si="56"/>
        <v>0</v>
      </c>
      <c r="N161" s="95"/>
      <c r="O161" s="94"/>
      <c r="P161" s="95"/>
    </row>
    <row r="162" spans="2:16">
      <c r="B162" s="92"/>
      <c r="C162" s="95"/>
      <c r="D162" s="96"/>
      <c r="E162" s="100"/>
      <c r="F162" s="95"/>
      <c r="G162" s="98"/>
      <c r="H162" s="98"/>
      <c r="I162" s="98"/>
      <c r="J162" s="98"/>
      <c r="K162" s="95"/>
      <c r="L162" s="95"/>
      <c r="M162" s="101"/>
      <c r="N162" s="95"/>
      <c r="O162" s="94"/>
      <c r="P162" s="95"/>
    </row>
  </sheetData>
  <mergeCells count="6">
    <mergeCell ref="A1:D1"/>
    <mergeCell ref="E1:N1"/>
    <mergeCell ref="O1:P1"/>
    <mergeCell ref="A2:P2"/>
    <mergeCell ref="A3:P3"/>
    <mergeCell ref="F7:J7"/>
  </mergeCells>
  <pageMargins left="0.39370078740157483" right="0" top="0.73" bottom="0.34" header="0.19685039370078741" footer="0.31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Q81"/>
  <sheetViews>
    <sheetView tabSelected="1" zoomScale="90" workbookViewId="0">
      <selection activeCell="O75" sqref="O75"/>
    </sheetView>
  </sheetViews>
  <sheetFormatPr defaultColWidth="8" defaultRowHeight="14.25" outlineLevelRow="1"/>
  <cols>
    <col min="1" max="1" width="6.28515625" style="70" customWidth="1"/>
    <col min="2" max="2" width="3.140625" style="70" customWidth="1"/>
    <col min="3" max="3" width="2.42578125" style="4" customWidth="1"/>
    <col min="4" max="4" width="7" style="73" customWidth="1"/>
    <col min="5" max="5" width="4.140625" style="150" customWidth="1"/>
    <col min="6" max="6" width="6.7109375" style="18" customWidth="1"/>
    <col min="7" max="7" width="5.5703125" style="4" customWidth="1"/>
    <col min="8" max="11" width="5.7109375" style="75" customWidth="1"/>
    <col min="12" max="12" width="6.7109375" style="4" customWidth="1"/>
    <col min="13" max="13" width="10.7109375" style="4" customWidth="1"/>
    <col min="14" max="14" width="11.42578125" style="102" customWidth="1"/>
    <col min="15" max="15" width="11.140625" style="4" customWidth="1"/>
    <col min="16" max="16" width="9" style="72" customWidth="1"/>
    <col min="17" max="17" width="11.7109375" style="4" customWidth="1"/>
    <col min="18" max="256" width="8" style="4"/>
    <col min="257" max="257" width="6.28515625" style="4" customWidth="1"/>
    <col min="258" max="258" width="3.140625" style="4" customWidth="1"/>
    <col min="259" max="259" width="2.42578125" style="4" customWidth="1"/>
    <col min="260" max="260" width="7" style="4" customWidth="1"/>
    <col min="261" max="261" width="4.140625" style="4" customWidth="1"/>
    <col min="262" max="262" width="6.7109375" style="4" customWidth="1"/>
    <col min="263" max="263" width="5.5703125" style="4" customWidth="1"/>
    <col min="264" max="267" width="5.7109375" style="4" customWidth="1"/>
    <col min="268" max="268" width="6.7109375" style="4" customWidth="1"/>
    <col min="269" max="269" width="10.7109375" style="4" customWidth="1"/>
    <col min="270" max="270" width="11.42578125" style="4" customWidth="1"/>
    <col min="271" max="271" width="11.140625" style="4" customWidth="1"/>
    <col min="272" max="272" width="9" style="4" customWidth="1"/>
    <col min="273" max="273" width="11.7109375" style="4" customWidth="1"/>
    <col min="274" max="512" width="8" style="4"/>
    <col min="513" max="513" width="6.28515625" style="4" customWidth="1"/>
    <col min="514" max="514" width="3.140625" style="4" customWidth="1"/>
    <col min="515" max="515" width="2.42578125" style="4" customWidth="1"/>
    <col min="516" max="516" width="7" style="4" customWidth="1"/>
    <col min="517" max="517" width="4.140625" style="4" customWidth="1"/>
    <col min="518" max="518" width="6.7109375" style="4" customWidth="1"/>
    <col min="519" max="519" width="5.5703125" style="4" customWidth="1"/>
    <col min="520" max="523" width="5.7109375" style="4" customWidth="1"/>
    <col min="524" max="524" width="6.7109375" style="4" customWidth="1"/>
    <col min="525" max="525" width="10.7109375" style="4" customWidth="1"/>
    <col min="526" max="526" width="11.42578125" style="4" customWidth="1"/>
    <col min="527" max="527" width="11.140625" style="4" customWidth="1"/>
    <col min="528" max="528" width="9" style="4" customWidth="1"/>
    <col min="529" max="529" width="11.7109375" style="4" customWidth="1"/>
    <col min="530" max="768" width="8" style="4"/>
    <col min="769" max="769" width="6.28515625" style="4" customWidth="1"/>
    <col min="770" max="770" width="3.140625" style="4" customWidth="1"/>
    <col min="771" max="771" width="2.42578125" style="4" customWidth="1"/>
    <col min="772" max="772" width="7" style="4" customWidth="1"/>
    <col min="773" max="773" width="4.140625" style="4" customWidth="1"/>
    <col min="774" max="774" width="6.7109375" style="4" customWidth="1"/>
    <col min="775" max="775" width="5.5703125" style="4" customWidth="1"/>
    <col min="776" max="779" width="5.7109375" style="4" customWidth="1"/>
    <col min="780" max="780" width="6.7109375" style="4" customWidth="1"/>
    <col min="781" max="781" width="10.7109375" style="4" customWidth="1"/>
    <col min="782" max="782" width="11.42578125" style="4" customWidth="1"/>
    <col min="783" max="783" width="11.140625" style="4" customWidth="1"/>
    <col min="784" max="784" width="9" style="4" customWidth="1"/>
    <col min="785" max="785" width="11.7109375" style="4" customWidth="1"/>
    <col min="786" max="1024" width="8" style="4"/>
    <col min="1025" max="1025" width="6.28515625" style="4" customWidth="1"/>
    <col min="1026" max="1026" width="3.140625" style="4" customWidth="1"/>
    <col min="1027" max="1027" width="2.42578125" style="4" customWidth="1"/>
    <col min="1028" max="1028" width="7" style="4" customWidth="1"/>
    <col min="1029" max="1029" width="4.140625" style="4" customWidth="1"/>
    <col min="1030" max="1030" width="6.7109375" style="4" customWidth="1"/>
    <col min="1031" max="1031" width="5.5703125" style="4" customWidth="1"/>
    <col min="1032" max="1035" width="5.7109375" style="4" customWidth="1"/>
    <col min="1036" max="1036" width="6.7109375" style="4" customWidth="1"/>
    <col min="1037" max="1037" width="10.7109375" style="4" customWidth="1"/>
    <col min="1038" max="1038" width="11.42578125" style="4" customWidth="1"/>
    <col min="1039" max="1039" width="11.140625" style="4" customWidth="1"/>
    <col min="1040" max="1040" width="9" style="4" customWidth="1"/>
    <col min="1041" max="1041" width="11.7109375" style="4" customWidth="1"/>
    <col min="1042" max="1280" width="8" style="4"/>
    <col min="1281" max="1281" width="6.28515625" style="4" customWidth="1"/>
    <col min="1282" max="1282" width="3.140625" style="4" customWidth="1"/>
    <col min="1283" max="1283" width="2.42578125" style="4" customWidth="1"/>
    <col min="1284" max="1284" width="7" style="4" customWidth="1"/>
    <col min="1285" max="1285" width="4.140625" style="4" customWidth="1"/>
    <col min="1286" max="1286" width="6.7109375" style="4" customWidth="1"/>
    <col min="1287" max="1287" width="5.5703125" style="4" customWidth="1"/>
    <col min="1288" max="1291" width="5.7109375" style="4" customWidth="1"/>
    <col min="1292" max="1292" width="6.7109375" style="4" customWidth="1"/>
    <col min="1293" max="1293" width="10.7109375" style="4" customWidth="1"/>
    <col min="1294" max="1294" width="11.42578125" style="4" customWidth="1"/>
    <col min="1295" max="1295" width="11.140625" style="4" customWidth="1"/>
    <col min="1296" max="1296" width="9" style="4" customWidth="1"/>
    <col min="1297" max="1297" width="11.7109375" style="4" customWidth="1"/>
    <col min="1298" max="1536" width="8" style="4"/>
    <col min="1537" max="1537" width="6.28515625" style="4" customWidth="1"/>
    <col min="1538" max="1538" width="3.140625" style="4" customWidth="1"/>
    <col min="1539" max="1539" width="2.42578125" style="4" customWidth="1"/>
    <col min="1540" max="1540" width="7" style="4" customWidth="1"/>
    <col min="1541" max="1541" width="4.140625" style="4" customWidth="1"/>
    <col min="1542" max="1542" width="6.7109375" style="4" customWidth="1"/>
    <col min="1543" max="1543" width="5.5703125" style="4" customWidth="1"/>
    <col min="1544" max="1547" width="5.7109375" style="4" customWidth="1"/>
    <col min="1548" max="1548" width="6.7109375" style="4" customWidth="1"/>
    <col min="1549" max="1549" width="10.7109375" style="4" customWidth="1"/>
    <col min="1550" max="1550" width="11.42578125" style="4" customWidth="1"/>
    <col min="1551" max="1551" width="11.140625" style="4" customWidth="1"/>
    <col min="1552" max="1552" width="9" style="4" customWidth="1"/>
    <col min="1553" max="1553" width="11.7109375" style="4" customWidth="1"/>
    <col min="1554" max="1792" width="8" style="4"/>
    <col min="1793" max="1793" width="6.28515625" style="4" customWidth="1"/>
    <col min="1794" max="1794" width="3.140625" style="4" customWidth="1"/>
    <col min="1795" max="1795" width="2.42578125" style="4" customWidth="1"/>
    <col min="1796" max="1796" width="7" style="4" customWidth="1"/>
    <col min="1797" max="1797" width="4.140625" style="4" customWidth="1"/>
    <col min="1798" max="1798" width="6.7109375" style="4" customWidth="1"/>
    <col min="1799" max="1799" width="5.5703125" style="4" customWidth="1"/>
    <col min="1800" max="1803" width="5.7109375" style="4" customWidth="1"/>
    <col min="1804" max="1804" width="6.7109375" style="4" customWidth="1"/>
    <col min="1805" max="1805" width="10.7109375" style="4" customWidth="1"/>
    <col min="1806" max="1806" width="11.42578125" style="4" customWidth="1"/>
    <col min="1807" max="1807" width="11.140625" style="4" customWidth="1"/>
    <col min="1808" max="1808" width="9" style="4" customWidth="1"/>
    <col min="1809" max="1809" width="11.7109375" style="4" customWidth="1"/>
    <col min="1810" max="2048" width="8" style="4"/>
    <col min="2049" max="2049" width="6.28515625" style="4" customWidth="1"/>
    <col min="2050" max="2050" width="3.140625" style="4" customWidth="1"/>
    <col min="2051" max="2051" width="2.42578125" style="4" customWidth="1"/>
    <col min="2052" max="2052" width="7" style="4" customWidth="1"/>
    <col min="2053" max="2053" width="4.140625" style="4" customWidth="1"/>
    <col min="2054" max="2054" width="6.7109375" style="4" customWidth="1"/>
    <col min="2055" max="2055" width="5.5703125" style="4" customWidth="1"/>
    <col min="2056" max="2059" width="5.7109375" style="4" customWidth="1"/>
    <col min="2060" max="2060" width="6.7109375" style="4" customWidth="1"/>
    <col min="2061" max="2061" width="10.7109375" style="4" customWidth="1"/>
    <col min="2062" max="2062" width="11.42578125" style="4" customWidth="1"/>
    <col min="2063" max="2063" width="11.140625" style="4" customWidth="1"/>
    <col min="2064" max="2064" width="9" style="4" customWidth="1"/>
    <col min="2065" max="2065" width="11.7109375" style="4" customWidth="1"/>
    <col min="2066" max="2304" width="8" style="4"/>
    <col min="2305" max="2305" width="6.28515625" style="4" customWidth="1"/>
    <col min="2306" max="2306" width="3.140625" style="4" customWidth="1"/>
    <col min="2307" max="2307" width="2.42578125" style="4" customWidth="1"/>
    <col min="2308" max="2308" width="7" style="4" customWidth="1"/>
    <col min="2309" max="2309" width="4.140625" style="4" customWidth="1"/>
    <col min="2310" max="2310" width="6.7109375" style="4" customWidth="1"/>
    <col min="2311" max="2311" width="5.5703125" style="4" customWidth="1"/>
    <col min="2312" max="2315" width="5.7109375" style="4" customWidth="1"/>
    <col min="2316" max="2316" width="6.7109375" style="4" customWidth="1"/>
    <col min="2317" max="2317" width="10.7109375" style="4" customWidth="1"/>
    <col min="2318" max="2318" width="11.42578125" style="4" customWidth="1"/>
    <col min="2319" max="2319" width="11.140625" style="4" customWidth="1"/>
    <col min="2320" max="2320" width="9" style="4" customWidth="1"/>
    <col min="2321" max="2321" width="11.7109375" style="4" customWidth="1"/>
    <col min="2322" max="2560" width="8" style="4"/>
    <col min="2561" max="2561" width="6.28515625" style="4" customWidth="1"/>
    <col min="2562" max="2562" width="3.140625" style="4" customWidth="1"/>
    <col min="2563" max="2563" width="2.42578125" style="4" customWidth="1"/>
    <col min="2564" max="2564" width="7" style="4" customWidth="1"/>
    <col min="2565" max="2565" width="4.140625" style="4" customWidth="1"/>
    <col min="2566" max="2566" width="6.7109375" style="4" customWidth="1"/>
    <col min="2567" max="2567" width="5.5703125" style="4" customWidth="1"/>
    <col min="2568" max="2571" width="5.7109375" style="4" customWidth="1"/>
    <col min="2572" max="2572" width="6.7109375" style="4" customWidth="1"/>
    <col min="2573" max="2573" width="10.7109375" style="4" customWidth="1"/>
    <col min="2574" max="2574" width="11.42578125" style="4" customWidth="1"/>
    <col min="2575" max="2575" width="11.140625" style="4" customWidth="1"/>
    <col min="2576" max="2576" width="9" style="4" customWidth="1"/>
    <col min="2577" max="2577" width="11.7109375" style="4" customWidth="1"/>
    <col min="2578" max="2816" width="8" style="4"/>
    <col min="2817" max="2817" width="6.28515625" style="4" customWidth="1"/>
    <col min="2818" max="2818" width="3.140625" style="4" customWidth="1"/>
    <col min="2819" max="2819" width="2.42578125" style="4" customWidth="1"/>
    <col min="2820" max="2820" width="7" style="4" customWidth="1"/>
    <col min="2821" max="2821" width="4.140625" style="4" customWidth="1"/>
    <col min="2822" max="2822" width="6.7109375" style="4" customWidth="1"/>
    <col min="2823" max="2823" width="5.5703125" style="4" customWidth="1"/>
    <col min="2824" max="2827" width="5.7109375" style="4" customWidth="1"/>
    <col min="2828" max="2828" width="6.7109375" style="4" customWidth="1"/>
    <col min="2829" max="2829" width="10.7109375" style="4" customWidth="1"/>
    <col min="2830" max="2830" width="11.42578125" style="4" customWidth="1"/>
    <col min="2831" max="2831" width="11.140625" style="4" customWidth="1"/>
    <col min="2832" max="2832" width="9" style="4" customWidth="1"/>
    <col min="2833" max="2833" width="11.7109375" style="4" customWidth="1"/>
    <col min="2834" max="3072" width="8" style="4"/>
    <col min="3073" max="3073" width="6.28515625" style="4" customWidth="1"/>
    <col min="3074" max="3074" width="3.140625" style="4" customWidth="1"/>
    <col min="3075" max="3075" width="2.42578125" style="4" customWidth="1"/>
    <col min="3076" max="3076" width="7" style="4" customWidth="1"/>
    <col min="3077" max="3077" width="4.140625" style="4" customWidth="1"/>
    <col min="3078" max="3078" width="6.7109375" style="4" customWidth="1"/>
    <col min="3079" max="3079" width="5.5703125" style="4" customWidth="1"/>
    <col min="3080" max="3083" width="5.7109375" style="4" customWidth="1"/>
    <col min="3084" max="3084" width="6.7109375" style="4" customWidth="1"/>
    <col min="3085" max="3085" width="10.7109375" style="4" customWidth="1"/>
    <col min="3086" max="3086" width="11.42578125" style="4" customWidth="1"/>
    <col min="3087" max="3087" width="11.140625" style="4" customWidth="1"/>
    <col min="3088" max="3088" width="9" style="4" customWidth="1"/>
    <col min="3089" max="3089" width="11.7109375" style="4" customWidth="1"/>
    <col min="3090" max="3328" width="8" style="4"/>
    <col min="3329" max="3329" width="6.28515625" style="4" customWidth="1"/>
    <col min="3330" max="3330" width="3.140625" style="4" customWidth="1"/>
    <col min="3331" max="3331" width="2.42578125" style="4" customWidth="1"/>
    <col min="3332" max="3332" width="7" style="4" customWidth="1"/>
    <col min="3333" max="3333" width="4.140625" style="4" customWidth="1"/>
    <col min="3334" max="3334" width="6.7109375" style="4" customWidth="1"/>
    <col min="3335" max="3335" width="5.5703125" style="4" customWidth="1"/>
    <col min="3336" max="3339" width="5.7109375" style="4" customWidth="1"/>
    <col min="3340" max="3340" width="6.7109375" style="4" customWidth="1"/>
    <col min="3341" max="3341" width="10.7109375" style="4" customWidth="1"/>
    <col min="3342" max="3342" width="11.42578125" style="4" customWidth="1"/>
    <col min="3343" max="3343" width="11.140625" style="4" customWidth="1"/>
    <col min="3344" max="3344" width="9" style="4" customWidth="1"/>
    <col min="3345" max="3345" width="11.7109375" style="4" customWidth="1"/>
    <col min="3346" max="3584" width="8" style="4"/>
    <col min="3585" max="3585" width="6.28515625" style="4" customWidth="1"/>
    <col min="3586" max="3586" width="3.140625" style="4" customWidth="1"/>
    <col min="3587" max="3587" width="2.42578125" style="4" customWidth="1"/>
    <col min="3588" max="3588" width="7" style="4" customWidth="1"/>
    <col min="3589" max="3589" width="4.140625" style="4" customWidth="1"/>
    <col min="3590" max="3590" width="6.7109375" style="4" customWidth="1"/>
    <col min="3591" max="3591" width="5.5703125" style="4" customWidth="1"/>
    <col min="3592" max="3595" width="5.7109375" style="4" customWidth="1"/>
    <col min="3596" max="3596" width="6.7109375" style="4" customWidth="1"/>
    <col min="3597" max="3597" width="10.7109375" style="4" customWidth="1"/>
    <col min="3598" max="3598" width="11.42578125" style="4" customWidth="1"/>
    <col min="3599" max="3599" width="11.140625" style="4" customWidth="1"/>
    <col min="3600" max="3600" width="9" style="4" customWidth="1"/>
    <col min="3601" max="3601" width="11.7109375" style="4" customWidth="1"/>
    <col min="3602" max="3840" width="8" style="4"/>
    <col min="3841" max="3841" width="6.28515625" style="4" customWidth="1"/>
    <col min="3842" max="3842" width="3.140625" style="4" customWidth="1"/>
    <col min="3843" max="3843" width="2.42578125" style="4" customWidth="1"/>
    <col min="3844" max="3844" width="7" style="4" customWidth="1"/>
    <col min="3845" max="3845" width="4.140625" style="4" customWidth="1"/>
    <col min="3846" max="3846" width="6.7109375" style="4" customWidth="1"/>
    <col min="3847" max="3847" width="5.5703125" style="4" customWidth="1"/>
    <col min="3848" max="3851" width="5.7109375" style="4" customWidth="1"/>
    <col min="3852" max="3852" width="6.7109375" style="4" customWidth="1"/>
    <col min="3853" max="3853" width="10.7109375" style="4" customWidth="1"/>
    <col min="3854" max="3854" width="11.42578125" style="4" customWidth="1"/>
    <col min="3855" max="3855" width="11.140625" style="4" customWidth="1"/>
    <col min="3856" max="3856" width="9" style="4" customWidth="1"/>
    <col min="3857" max="3857" width="11.7109375" style="4" customWidth="1"/>
    <col min="3858" max="4096" width="8" style="4"/>
    <col min="4097" max="4097" width="6.28515625" style="4" customWidth="1"/>
    <col min="4098" max="4098" width="3.140625" style="4" customWidth="1"/>
    <col min="4099" max="4099" width="2.42578125" style="4" customWidth="1"/>
    <col min="4100" max="4100" width="7" style="4" customWidth="1"/>
    <col min="4101" max="4101" width="4.140625" style="4" customWidth="1"/>
    <col min="4102" max="4102" width="6.7109375" style="4" customWidth="1"/>
    <col min="4103" max="4103" width="5.5703125" style="4" customWidth="1"/>
    <col min="4104" max="4107" width="5.7109375" style="4" customWidth="1"/>
    <col min="4108" max="4108" width="6.7109375" style="4" customWidth="1"/>
    <col min="4109" max="4109" width="10.7109375" style="4" customWidth="1"/>
    <col min="4110" max="4110" width="11.42578125" style="4" customWidth="1"/>
    <col min="4111" max="4111" width="11.140625" style="4" customWidth="1"/>
    <col min="4112" max="4112" width="9" style="4" customWidth="1"/>
    <col min="4113" max="4113" width="11.7109375" style="4" customWidth="1"/>
    <col min="4114" max="4352" width="8" style="4"/>
    <col min="4353" max="4353" width="6.28515625" style="4" customWidth="1"/>
    <col min="4354" max="4354" width="3.140625" style="4" customWidth="1"/>
    <col min="4355" max="4355" width="2.42578125" style="4" customWidth="1"/>
    <col min="4356" max="4356" width="7" style="4" customWidth="1"/>
    <col min="4357" max="4357" width="4.140625" style="4" customWidth="1"/>
    <col min="4358" max="4358" width="6.7109375" style="4" customWidth="1"/>
    <col min="4359" max="4359" width="5.5703125" style="4" customWidth="1"/>
    <col min="4360" max="4363" width="5.7109375" style="4" customWidth="1"/>
    <col min="4364" max="4364" width="6.7109375" style="4" customWidth="1"/>
    <col min="4365" max="4365" width="10.7109375" style="4" customWidth="1"/>
    <col min="4366" max="4366" width="11.42578125" style="4" customWidth="1"/>
    <col min="4367" max="4367" width="11.140625" style="4" customWidth="1"/>
    <col min="4368" max="4368" width="9" style="4" customWidth="1"/>
    <col min="4369" max="4369" width="11.7109375" style="4" customWidth="1"/>
    <col min="4370" max="4608" width="8" style="4"/>
    <col min="4609" max="4609" width="6.28515625" style="4" customWidth="1"/>
    <col min="4610" max="4610" width="3.140625" style="4" customWidth="1"/>
    <col min="4611" max="4611" width="2.42578125" style="4" customWidth="1"/>
    <col min="4612" max="4612" width="7" style="4" customWidth="1"/>
    <col min="4613" max="4613" width="4.140625" style="4" customWidth="1"/>
    <col min="4614" max="4614" width="6.7109375" style="4" customWidth="1"/>
    <col min="4615" max="4615" width="5.5703125" style="4" customWidth="1"/>
    <col min="4616" max="4619" width="5.7109375" style="4" customWidth="1"/>
    <col min="4620" max="4620" width="6.7109375" style="4" customWidth="1"/>
    <col min="4621" max="4621" width="10.7109375" style="4" customWidth="1"/>
    <col min="4622" max="4622" width="11.42578125" style="4" customWidth="1"/>
    <col min="4623" max="4623" width="11.140625" style="4" customWidth="1"/>
    <col min="4624" max="4624" width="9" style="4" customWidth="1"/>
    <col min="4625" max="4625" width="11.7109375" style="4" customWidth="1"/>
    <col min="4626" max="4864" width="8" style="4"/>
    <col min="4865" max="4865" width="6.28515625" style="4" customWidth="1"/>
    <col min="4866" max="4866" width="3.140625" style="4" customWidth="1"/>
    <col min="4867" max="4867" width="2.42578125" style="4" customWidth="1"/>
    <col min="4868" max="4868" width="7" style="4" customWidth="1"/>
    <col min="4869" max="4869" width="4.140625" style="4" customWidth="1"/>
    <col min="4870" max="4870" width="6.7109375" style="4" customWidth="1"/>
    <col min="4871" max="4871" width="5.5703125" style="4" customWidth="1"/>
    <col min="4872" max="4875" width="5.7109375" style="4" customWidth="1"/>
    <col min="4876" max="4876" width="6.7109375" style="4" customWidth="1"/>
    <col min="4877" max="4877" width="10.7109375" style="4" customWidth="1"/>
    <col min="4878" max="4878" width="11.42578125" style="4" customWidth="1"/>
    <col min="4879" max="4879" width="11.140625" style="4" customWidth="1"/>
    <col min="4880" max="4880" width="9" style="4" customWidth="1"/>
    <col min="4881" max="4881" width="11.7109375" style="4" customWidth="1"/>
    <col min="4882" max="5120" width="8" style="4"/>
    <col min="5121" max="5121" width="6.28515625" style="4" customWidth="1"/>
    <col min="5122" max="5122" width="3.140625" style="4" customWidth="1"/>
    <col min="5123" max="5123" width="2.42578125" style="4" customWidth="1"/>
    <col min="5124" max="5124" width="7" style="4" customWidth="1"/>
    <col min="5125" max="5125" width="4.140625" style="4" customWidth="1"/>
    <col min="5126" max="5126" width="6.7109375" style="4" customWidth="1"/>
    <col min="5127" max="5127" width="5.5703125" style="4" customWidth="1"/>
    <col min="5128" max="5131" width="5.7109375" style="4" customWidth="1"/>
    <col min="5132" max="5132" width="6.7109375" style="4" customWidth="1"/>
    <col min="5133" max="5133" width="10.7109375" style="4" customWidth="1"/>
    <col min="5134" max="5134" width="11.42578125" style="4" customWidth="1"/>
    <col min="5135" max="5135" width="11.140625" style="4" customWidth="1"/>
    <col min="5136" max="5136" width="9" style="4" customWidth="1"/>
    <col min="5137" max="5137" width="11.7109375" style="4" customWidth="1"/>
    <col min="5138" max="5376" width="8" style="4"/>
    <col min="5377" max="5377" width="6.28515625" style="4" customWidth="1"/>
    <col min="5378" max="5378" width="3.140625" style="4" customWidth="1"/>
    <col min="5379" max="5379" width="2.42578125" style="4" customWidth="1"/>
    <col min="5380" max="5380" width="7" style="4" customWidth="1"/>
    <col min="5381" max="5381" width="4.140625" style="4" customWidth="1"/>
    <col min="5382" max="5382" width="6.7109375" style="4" customWidth="1"/>
    <col min="5383" max="5383" width="5.5703125" style="4" customWidth="1"/>
    <col min="5384" max="5387" width="5.7109375" style="4" customWidth="1"/>
    <col min="5388" max="5388" width="6.7109375" style="4" customWidth="1"/>
    <col min="5389" max="5389" width="10.7109375" style="4" customWidth="1"/>
    <col min="5390" max="5390" width="11.42578125" style="4" customWidth="1"/>
    <col min="5391" max="5391" width="11.140625" style="4" customWidth="1"/>
    <col min="5392" max="5392" width="9" style="4" customWidth="1"/>
    <col min="5393" max="5393" width="11.7109375" style="4" customWidth="1"/>
    <col min="5394" max="5632" width="8" style="4"/>
    <col min="5633" max="5633" width="6.28515625" style="4" customWidth="1"/>
    <col min="5634" max="5634" width="3.140625" style="4" customWidth="1"/>
    <col min="5635" max="5635" width="2.42578125" style="4" customWidth="1"/>
    <col min="5636" max="5636" width="7" style="4" customWidth="1"/>
    <col min="5637" max="5637" width="4.140625" style="4" customWidth="1"/>
    <col min="5638" max="5638" width="6.7109375" style="4" customWidth="1"/>
    <col min="5639" max="5639" width="5.5703125" style="4" customWidth="1"/>
    <col min="5640" max="5643" width="5.7109375" style="4" customWidth="1"/>
    <col min="5644" max="5644" width="6.7109375" style="4" customWidth="1"/>
    <col min="5645" max="5645" width="10.7109375" style="4" customWidth="1"/>
    <col min="5646" max="5646" width="11.42578125" style="4" customWidth="1"/>
    <col min="5647" max="5647" width="11.140625" style="4" customWidth="1"/>
    <col min="5648" max="5648" width="9" style="4" customWidth="1"/>
    <col min="5649" max="5649" width="11.7109375" style="4" customWidth="1"/>
    <col min="5650" max="5888" width="8" style="4"/>
    <col min="5889" max="5889" width="6.28515625" style="4" customWidth="1"/>
    <col min="5890" max="5890" width="3.140625" style="4" customWidth="1"/>
    <col min="5891" max="5891" width="2.42578125" style="4" customWidth="1"/>
    <col min="5892" max="5892" width="7" style="4" customWidth="1"/>
    <col min="5893" max="5893" width="4.140625" style="4" customWidth="1"/>
    <col min="5894" max="5894" width="6.7109375" style="4" customWidth="1"/>
    <col min="5895" max="5895" width="5.5703125" style="4" customWidth="1"/>
    <col min="5896" max="5899" width="5.7109375" style="4" customWidth="1"/>
    <col min="5900" max="5900" width="6.7109375" style="4" customWidth="1"/>
    <col min="5901" max="5901" width="10.7109375" style="4" customWidth="1"/>
    <col min="5902" max="5902" width="11.42578125" style="4" customWidth="1"/>
    <col min="5903" max="5903" width="11.140625" style="4" customWidth="1"/>
    <col min="5904" max="5904" width="9" style="4" customWidth="1"/>
    <col min="5905" max="5905" width="11.7109375" style="4" customWidth="1"/>
    <col min="5906" max="6144" width="8" style="4"/>
    <col min="6145" max="6145" width="6.28515625" style="4" customWidth="1"/>
    <col min="6146" max="6146" width="3.140625" style="4" customWidth="1"/>
    <col min="6147" max="6147" width="2.42578125" style="4" customWidth="1"/>
    <col min="6148" max="6148" width="7" style="4" customWidth="1"/>
    <col min="6149" max="6149" width="4.140625" style="4" customWidth="1"/>
    <col min="6150" max="6150" width="6.7109375" style="4" customWidth="1"/>
    <col min="6151" max="6151" width="5.5703125" style="4" customWidth="1"/>
    <col min="6152" max="6155" width="5.7109375" style="4" customWidth="1"/>
    <col min="6156" max="6156" width="6.7109375" style="4" customWidth="1"/>
    <col min="6157" max="6157" width="10.7109375" style="4" customWidth="1"/>
    <col min="6158" max="6158" width="11.42578125" style="4" customWidth="1"/>
    <col min="6159" max="6159" width="11.140625" style="4" customWidth="1"/>
    <col min="6160" max="6160" width="9" style="4" customWidth="1"/>
    <col min="6161" max="6161" width="11.7109375" style="4" customWidth="1"/>
    <col min="6162" max="6400" width="8" style="4"/>
    <col min="6401" max="6401" width="6.28515625" style="4" customWidth="1"/>
    <col min="6402" max="6402" width="3.140625" style="4" customWidth="1"/>
    <col min="6403" max="6403" width="2.42578125" style="4" customWidth="1"/>
    <col min="6404" max="6404" width="7" style="4" customWidth="1"/>
    <col min="6405" max="6405" width="4.140625" style="4" customWidth="1"/>
    <col min="6406" max="6406" width="6.7109375" style="4" customWidth="1"/>
    <col min="6407" max="6407" width="5.5703125" style="4" customWidth="1"/>
    <col min="6408" max="6411" width="5.7109375" style="4" customWidth="1"/>
    <col min="6412" max="6412" width="6.7109375" style="4" customWidth="1"/>
    <col min="6413" max="6413" width="10.7109375" style="4" customWidth="1"/>
    <col min="6414" max="6414" width="11.42578125" style="4" customWidth="1"/>
    <col min="6415" max="6415" width="11.140625" style="4" customWidth="1"/>
    <col min="6416" max="6416" width="9" style="4" customWidth="1"/>
    <col min="6417" max="6417" width="11.7109375" style="4" customWidth="1"/>
    <col min="6418" max="6656" width="8" style="4"/>
    <col min="6657" max="6657" width="6.28515625" style="4" customWidth="1"/>
    <col min="6658" max="6658" width="3.140625" style="4" customWidth="1"/>
    <col min="6659" max="6659" width="2.42578125" style="4" customWidth="1"/>
    <col min="6660" max="6660" width="7" style="4" customWidth="1"/>
    <col min="6661" max="6661" width="4.140625" style="4" customWidth="1"/>
    <col min="6662" max="6662" width="6.7109375" style="4" customWidth="1"/>
    <col min="6663" max="6663" width="5.5703125" style="4" customWidth="1"/>
    <col min="6664" max="6667" width="5.7109375" style="4" customWidth="1"/>
    <col min="6668" max="6668" width="6.7109375" style="4" customWidth="1"/>
    <col min="6669" max="6669" width="10.7109375" style="4" customWidth="1"/>
    <col min="6670" max="6670" width="11.42578125" style="4" customWidth="1"/>
    <col min="6671" max="6671" width="11.140625" style="4" customWidth="1"/>
    <col min="6672" max="6672" width="9" style="4" customWidth="1"/>
    <col min="6673" max="6673" width="11.7109375" style="4" customWidth="1"/>
    <col min="6674" max="6912" width="8" style="4"/>
    <col min="6913" max="6913" width="6.28515625" style="4" customWidth="1"/>
    <col min="6914" max="6914" width="3.140625" style="4" customWidth="1"/>
    <col min="6915" max="6915" width="2.42578125" style="4" customWidth="1"/>
    <col min="6916" max="6916" width="7" style="4" customWidth="1"/>
    <col min="6917" max="6917" width="4.140625" style="4" customWidth="1"/>
    <col min="6918" max="6918" width="6.7109375" style="4" customWidth="1"/>
    <col min="6919" max="6919" width="5.5703125" style="4" customWidth="1"/>
    <col min="6920" max="6923" width="5.7109375" style="4" customWidth="1"/>
    <col min="6924" max="6924" width="6.7109375" style="4" customWidth="1"/>
    <col min="6925" max="6925" width="10.7109375" style="4" customWidth="1"/>
    <col min="6926" max="6926" width="11.42578125" style="4" customWidth="1"/>
    <col min="6927" max="6927" width="11.140625" style="4" customWidth="1"/>
    <col min="6928" max="6928" width="9" style="4" customWidth="1"/>
    <col min="6929" max="6929" width="11.7109375" style="4" customWidth="1"/>
    <col min="6930" max="7168" width="8" style="4"/>
    <col min="7169" max="7169" width="6.28515625" style="4" customWidth="1"/>
    <col min="7170" max="7170" width="3.140625" style="4" customWidth="1"/>
    <col min="7171" max="7171" width="2.42578125" style="4" customWidth="1"/>
    <col min="7172" max="7172" width="7" style="4" customWidth="1"/>
    <col min="7173" max="7173" width="4.140625" style="4" customWidth="1"/>
    <col min="7174" max="7174" width="6.7109375" style="4" customWidth="1"/>
    <col min="7175" max="7175" width="5.5703125" style="4" customWidth="1"/>
    <col min="7176" max="7179" width="5.7109375" style="4" customWidth="1"/>
    <col min="7180" max="7180" width="6.7109375" style="4" customWidth="1"/>
    <col min="7181" max="7181" width="10.7109375" style="4" customWidth="1"/>
    <col min="7182" max="7182" width="11.42578125" style="4" customWidth="1"/>
    <col min="7183" max="7183" width="11.140625" style="4" customWidth="1"/>
    <col min="7184" max="7184" width="9" style="4" customWidth="1"/>
    <col min="7185" max="7185" width="11.7109375" style="4" customWidth="1"/>
    <col min="7186" max="7424" width="8" style="4"/>
    <col min="7425" max="7425" width="6.28515625" style="4" customWidth="1"/>
    <col min="7426" max="7426" width="3.140625" style="4" customWidth="1"/>
    <col min="7427" max="7427" width="2.42578125" style="4" customWidth="1"/>
    <col min="7428" max="7428" width="7" style="4" customWidth="1"/>
    <col min="7429" max="7429" width="4.140625" style="4" customWidth="1"/>
    <col min="7430" max="7430" width="6.7109375" style="4" customWidth="1"/>
    <col min="7431" max="7431" width="5.5703125" style="4" customWidth="1"/>
    <col min="7432" max="7435" width="5.7109375" style="4" customWidth="1"/>
    <col min="7436" max="7436" width="6.7109375" style="4" customWidth="1"/>
    <col min="7437" max="7437" width="10.7109375" style="4" customWidth="1"/>
    <col min="7438" max="7438" width="11.42578125" style="4" customWidth="1"/>
    <col min="7439" max="7439" width="11.140625" style="4" customWidth="1"/>
    <col min="7440" max="7440" width="9" style="4" customWidth="1"/>
    <col min="7441" max="7441" width="11.7109375" style="4" customWidth="1"/>
    <col min="7442" max="7680" width="8" style="4"/>
    <col min="7681" max="7681" width="6.28515625" style="4" customWidth="1"/>
    <col min="7682" max="7682" width="3.140625" style="4" customWidth="1"/>
    <col min="7683" max="7683" width="2.42578125" style="4" customWidth="1"/>
    <col min="7684" max="7684" width="7" style="4" customWidth="1"/>
    <col min="7685" max="7685" width="4.140625" style="4" customWidth="1"/>
    <col min="7686" max="7686" width="6.7109375" style="4" customWidth="1"/>
    <col min="7687" max="7687" width="5.5703125" style="4" customWidth="1"/>
    <col min="7688" max="7691" width="5.7109375" style="4" customWidth="1"/>
    <col min="7692" max="7692" width="6.7109375" style="4" customWidth="1"/>
    <col min="7693" max="7693" width="10.7109375" style="4" customWidth="1"/>
    <col min="7694" max="7694" width="11.42578125" style="4" customWidth="1"/>
    <col min="7695" max="7695" width="11.140625" style="4" customWidth="1"/>
    <col min="7696" max="7696" width="9" style="4" customWidth="1"/>
    <col min="7697" max="7697" width="11.7109375" style="4" customWidth="1"/>
    <col min="7698" max="7936" width="8" style="4"/>
    <col min="7937" max="7937" width="6.28515625" style="4" customWidth="1"/>
    <col min="7938" max="7938" width="3.140625" style="4" customWidth="1"/>
    <col min="7939" max="7939" width="2.42578125" style="4" customWidth="1"/>
    <col min="7940" max="7940" width="7" style="4" customWidth="1"/>
    <col min="7941" max="7941" width="4.140625" style="4" customWidth="1"/>
    <col min="7942" max="7942" width="6.7109375" style="4" customWidth="1"/>
    <col min="7943" max="7943" width="5.5703125" style="4" customWidth="1"/>
    <col min="7944" max="7947" width="5.7109375" style="4" customWidth="1"/>
    <col min="7948" max="7948" width="6.7109375" style="4" customWidth="1"/>
    <col min="7949" max="7949" width="10.7109375" style="4" customWidth="1"/>
    <col min="7950" max="7950" width="11.42578125" style="4" customWidth="1"/>
    <col min="7951" max="7951" width="11.140625" style="4" customWidth="1"/>
    <col min="7952" max="7952" width="9" style="4" customWidth="1"/>
    <col min="7953" max="7953" width="11.7109375" style="4" customWidth="1"/>
    <col min="7954" max="8192" width="8" style="4"/>
    <col min="8193" max="8193" width="6.28515625" style="4" customWidth="1"/>
    <col min="8194" max="8194" width="3.140625" style="4" customWidth="1"/>
    <col min="8195" max="8195" width="2.42578125" style="4" customWidth="1"/>
    <col min="8196" max="8196" width="7" style="4" customWidth="1"/>
    <col min="8197" max="8197" width="4.140625" style="4" customWidth="1"/>
    <col min="8198" max="8198" width="6.7109375" style="4" customWidth="1"/>
    <col min="8199" max="8199" width="5.5703125" style="4" customWidth="1"/>
    <col min="8200" max="8203" width="5.7109375" style="4" customWidth="1"/>
    <col min="8204" max="8204" width="6.7109375" style="4" customWidth="1"/>
    <col min="8205" max="8205" width="10.7109375" style="4" customWidth="1"/>
    <col min="8206" max="8206" width="11.42578125" style="4" customWidth="1"/>
    <col min="8207" max="8207" width="11.140625" style="4" customWidth="1"/>
    <col min="8208" max="8208" width="9" style="4" customWidth="1"/>
    <col min="8209" max="8209" width="11.7109375" style="4" customWidth="1"/>
    <col min="8210" max="8448" width="8" style="4"/>
    <col min="8449" max="8449" width="6.28515625" style="4" customWidth="1"/>
    <col min="8450" max="8450" width="3.140625" style="4" customWidth="1"/>
    <col min="8451" max="8451" width="2.42578125" style="4" customWidth="1"/>
    <col min="8452" max="8452" width="7" style="4" customWidth="1"/>
    <col min="8453" max="8453" width="4.140625" style="4" customWidth="1"/>
    <col min="8454" max="8454" width="6.7109375" style="4" customWidth="1"/>
    <col min="8455" max="8455" width="5.5703125" style="4" customWidth="1"/>
    <col min="8456" max="8459" width="5.7109375" style="4" customWidth="1"/>
    <col min="8460" max="8460" width="6.7109375" style="4" customWidth="1"/>
    <col min="8461" max="8461" width="10.7109375" style="4" customWidth="1"/>
    <col min="8462" max="8462" width="11.42578125" style="4" customWidth="1"/>
    <col min="8463" max="8463" width="11.140625" style="4" customWidth="1"/>
    <col min="8464" max="8464" width="9" style="4" customWidth="1"/>
    <col min="8465" max="8465" width="11.7109375" style="4" customWidth="1"/>
    <col min="8466" max="8704" width="8" style="4"/>
    <col min="8705" max="8705" width="6.28515625" style="4" customWidth="1"/>
    <col min="8706" max="8706" width="3.140625" style="4" customWidth="1"/>
    <col min="8707" max="8707" width="2.42578125" style="4" customWidth="1"/>
    <col min="8708" max="8708" width="7" style="4" customWidth="1"/>
    <col min="8709" max="8709" width="4.140625" style="4" customWidth="1"/>
    <col min="8710" max="8710" width="6.7109375" style="4" customWidth="1"/>
    <col min="8711" max="8711" width="5.5703125" style="4" customWidth="1"/>
    <col min="8712" max="8715" width="5.7109375" style="4" customWidth="1"/>
    <col min="8716" max="8716" width="6.7109375" style="4" customWidth="1"/>
    <col min="8717" max="8717" width="10.7109375" style="4" customWidth="1"/>
    <col min="8718" max="8718" width="11.42578125" style="4" customWidth="1"/>
    <col min="8719" max="8719" width="11.140625" style="4" customWidth="1"/>
    <col min="8720" max="8720" width="9" style="4" customWidth="1"/>
    <col min="8721" max="8721" width="11.7109375" style="4" customWidth="1"/>
    <col min="8722" max="8960" width="8" style="4"/>
    <col min="8961" max="8961" width="6.28515625" style="4" customWidth="1"/>
    <col min="8962" max="8962" width="3.140625" style="4" customWidth="1"/>
    <col min="8963" max="8963" width="2.42578125" style="4" customWidth="1"/>
    <col min="8964" max="8964" width="7" style="4" customWidth="1"/>
    <col min="8965" max="8965" width="4.140625" style="4" customWidth="1"/>
    <col min="8966" max="8966" width="6.7109375" style="4" customWidth="1"/>
    <col min="8967" max="8967" width="5.5703125" style="4" customWidth="1"/>
    <col min="8968" max="8971" width="5.7109375" style="4" customWidth="1"/>
    <col min="8972" max="8972" width="6.7109375" style="4" customWidth="1"/>
    <col min="8973" max="8973" width="10.7109375" style="4" customWidth="1"/>
    <col min="8974" max="8974" width="11.42578125" style="4" customWidth="1"/>
    <col min="8975" max="8975" width="11.140625" style="4" customWidth="1"/>
    <col min="8976" max="8976" width="9" style="4" customWidth="1"/>
    <col min="8977" max="8977" width="11.7109375" style="4" customWidth="1"/>
    <col min="8978" max="9216" width="8" style="4"/>
    <col min="9217" max="9217" width="6.28515625" style="4" customWidth="1"/>
    <col min="9218" max="9218" width="3.140625" style="4" customWidth="1"/>
    <col min="9219" max="9219" width="2.42578125" style="4" customWidth="1"/>
    <col min="9220" max="9220" width="7" style="4" customWidth="1"/>
    <col min="9221" max="9221" width="4.140625" style="4" customWidth="1"/>
    <col min="9222" max="9222" width="6.7109375" style="4" customWidth="1"/>
    <col min="9223" max="9223" width="5.5703125" style="4" customWidth="1"/>
    <col min="9224" max="9227" width="5.7109375" style="4" customWidth="1"/>
    <col min="9228" max="9228" width="6.7109375" style="4" customWidth="1"/>
    <col min="9229" max="9229" width="10.7109375" style="4" customWidth="1"/>
    <col min="9230" max="9230" width="11.42578125" style="4" customWidth="1"/>
    <col min="9231" max="9231" width="11.140625" style="4" customWidth="1"/>
    <col min="9232" max="9232" width="9" style="4" customWidth="1"/>
    <col min="9233" max="9233" width="11.7109375" style="4" customWidth="1"/>
    <col min="9234" max="9472" width="8" style="4"/>
    <col min="9473" max="9473" width="6.28515625" style="4" customWidth="1"/>
    <col min="9474" max="9474" width="3.140625" style="4" customWidth="1"/>
    <col min="9475" max="9475" width="2.42578125" style="4" customWidth="1"/>
    <col min="9476" max="9476" width="7" style="4" customWidth="1"/>
    <col min="9477" max="9477" width="4.140625" style="4" customWidth="1"/>
    <col min="9478" max="9478" width="6.7109375" style="4" customWidth="1"/>
    <col min="9479" max="9479" width="5.5703125" style="4" customWidth="1"/>
    <col min="9480" max="9483" width="5.7109375" style="4" customWidth="1"/>
    <col min="9484" max="9484" width="6.7109375" style="4" customWidth="1"/>
    <col min="9485" max="9485" width="10.7109375" style="4" customWidth="1"/>
    <col min="9486" max="9486" width="11.42578125" style="4" customWidth="1"/>
    <col min="9487" max="9487" width="11.140625" style="4" customWidth="1"/>
    <col min="9488" max="9488" width="9" style="4" customWidth="1"/>
    <col min="9489" max="9489" width="11.7109375" style="4" customWidth="1"/>
    <col min="9490" max="9728" width="8" style="4"/>
    <col min="9729" max="9729" width="6.28515625" style="4" customWidth="1"/>
    <col min="9730" max="9730" width="3.140625" style="4" customWidth="1"/>
    <col min="9731" max="9731" width="2.42578125" style="4" customWidth="1"/>
    <col min="9732" max="9732" width="7" style="4" customWidth="1"/>
    <col min="9733" max="9733" width="4.140625" style="4" customWidth="1"/>
    <col min="9734" max="9734" width="6.7109375" style="4" customWidth="1"/>
    <col min="9735" max="9735" width="5.5703125" style="4" customWidth="1"/>
    <col min="9736" max="9739" width="5.7109375" style="4" customWidth="1"/>
    <col min="9740" max="9740" width="6.7109375" style="4" customWidth="1"/>
    <col min="9741" max="9741" width="10.7109375" style="4" customWidth="1"/>
    <col min="9742" max="9742" width="11.42578125" style="4" customWidth="1"/>
    <col min="9743" max="9743" width="11.140625" style="4" customWidth="1"/>
    <col min="9744" max="9744" width="9" style="4" customWidth="1"/>
    <col min="9745" max="9745" width="11.7109375" style="4" customWidth="1"/>
    <col min="9746" max="9984" width="8" style="4"/>
    <col min="9985" max="9985" width="6.28515625" style="4" customWidth="1"/>
    <col min="9986" max="9986" width="3.140625" style="4" customWidth="1"/>
    <col min="9987" max="9987" width="2.42578125" style="4" customWidth="1"/>
    <col min="9988" max="9988" width="7" style="4" customWidth="1"/>
    <col min="9989" max="9989" width="4.140625" style="4" customWidth="1"/>
    <col min="9990" max="9990" width="6.7109375" style="4" customWidth="1"/>
    <col min="9991" max="9991" width="5.5703125" style="4" customWidth="1"/>
    <col min="9992" max="9995" width="5.7109375" style="4" customWidth="1"/>
    <col min="9996" max="9996" width="6.7109375" style="4" customWidth="1"/>
    <col min="9997" max="9997" width="10.7109375" style="4" customWidth="1"/>
    <col min="9998" max="9998" width="11.42578125" style="4" customWidth="1"/>
    <col min="9999" max="9999" width="11.140625" style="4" customWidth="1"/>
    <col min="10000" max="10000" width="9" style="4" customWidth="1"/>
    <col min="10001" max="10001" width="11.7109375" style="4" customWidth="1"/>
    <col min="10002" max="10240" width="8" style="4"/>
    <col min="10241" max="10241" width="6.28515625" style="4" customWidth="1"/>
    <col min="10242" max="10242" width="3.140625" style="4" customWidth="1"/>
    <col min="10243" max="10243" width="2.42578125" style="4" customWidth="1"/>
    <col min="10244" max="10244" width="7" style="4" customWidth="1"/>
    <col min="10245" max="10245" width="4.140625" style="4" customWidth="1"/>
    <col min="10246" max="10246" width="6.7109375" style="4" customWidth="1"/>
    <col min="10247" max="10247" width="5.5703125" style="4" customWidth="1"/>
    <col min="10248" max="10251" width="5.7109375" style="4" customWidth="1"/>
    <col min="10252" max="10252" width="6.7109375" style="4" customWidth="1"/>
    <col min="10253" max="10253" width="10.7109375" style="4" customWidth="1"/>
    <col min="10254" max="10254" width="11.42578125" style="4" customWidth="1"/>
    <col min="10255" max="10255" width="11.140625" style="4" customWidth="1"/>
    <col min="10256" max="10256" width="9" style="4" customWidth="1"/>
    <col min="10257" max="10257" width="11.7109375" style="4" customWidth="1"/>
    <col min="10258" max="10496" width="8" style="4"/>
    <col min="10497" max="10497" width="6.28515625" style="4" customWidth="1"/>
    <col min="10498" max="10498" width="3.140625" style="4" customWidth="1"/>
    <col min="10499" max="10499" width="2.42578125" style="4" customWidth="1"/>
    <col min="10500" max="10500" width="7" style="4" customWidth="1"/>
    <col min="10501" max="10501" width="4.140625" style="4" customWidth="1"/>
    <col min="10502" max="10502" width="6.7109375" style="4" customWidth="1"/>
    <col min="10503" max="10503" width="5.5703125" style="4" customWidth="1"/>
    <col min="10504" max="10507" width="5.7109375" style="4" customWidth="1"/>
    <col min="10508" max="10508" width="6.7109375" style="4" customWidth="1"/>
    <col min="10509" max="10509" width="10.7109375" style="4" customWidth="1"/>
    <col min="10510" max="10510" width="11.42578125" style="4" customWidth="1"/>
    <col min="10511" max="10511" width="11.140625" style="4" customWidth="1"/>
    <col min="10512" max="10512" width="9" style="4" customWidth="1"/>
    <col min="10513" max="10513" width="11.7109375" style="4" customWidth="1"/>
    <col min="10514" max="10752" width="8" style="4"/>
    <col min="10753" max="10753" width="6.28515625" style="4" customWidth="1"/>
    <col min="10754" max="10754" width="3.140625" style="4" customWidth="1"/>
    <col min="10755" max="10755" width="2.42578125" style="4" customWidth="1"/>
    <col min="10756" max="10756" width="7" style="4" customWidth="1"/>
    <col min="10757" max="10757" width="4.140625" style="4" customWidth="1"/>
    <col min="10758" max="10758" width="6.7109375" style="4" customWidth="1"/>
    <col min="10759" max="10759" width="5.5703125" style="4" customWidth="1"/>
    <col min="10760" max="10763" width="5.7109375" style="4" customWidth="1"/>
    <col min="10764" max="10764" width="6.7109375" style="4" customWidth="1"/>
    <col min="10765" max="10765" width="10.7109375" style="4" customWidth="1"/>
    <col min="10766" max="10766" width="11.42578125" style="4" customWidth="1"/>
    <col min="10767" max="10767" width="11.140625" style="4" customWidth="1"/>
    <col min="10768" max="10768" width="9" style="4" customWidth="1"/>
    <col min="10769" max="10769" width="11.7109375" style="4" customWidth="1"/>
    <col min="10770" max="11008" width="8" style="4"/>
    <col min="11009" max="11009" width="6.28515625" style="4" customWidth="1"/>
    <col min="11010" max="11010" width="3.140625" style="4" customWidth="1"/>
    <col min="11011" max="11011" width="2.42578125" style="4" customWidth="1"/>
    <col min="11012" max="11012" width="7" style="4" customWidth="1"/>
    <col min="11013" max="11013" width="4.140625" style="4" customWidth="1"/>
    <col min="11014" max="11014" width="6.7109375" style="4" customWidth="1"/>
    <col min="11015" max="11015" width="5.5703125" style="4" customWidth="1"/>
    <col min="11016" max="11019" width="5.7109375" style="4" customWidth="1"/>
    <col min="11020" max="11020" width="6.7109375" style="4" customWidth="1"/>
    <col min="11021" max="11021" width="10.7109375" style="4" customWidth="1"/>
    <col min="11022" max="11022" width="11.42578125" style="4" customWidth="1"/>
    <col min="11023" max="11023" width="11.140625" style="4" customWidth="1"/>
    <col min="11024" max="11024" width="9" style="4" customWidth="1"/>
    <col min="11025" max="11025" width="11.7109375" style="4" customWidth="1"/>
    <col min="11026" max="11264" width="8" style="4"/>
    <col min="11265" max="11265" width="6.28515625" style="4" customWidth="1"/>
    <col min="11266" max="11266" width="3.140625" style="4" customWidth="1"/>
    <col min="11267" max="11267" width="2.42578125" style="4" customWidth="1"/>
    <col min="11268" max="11268" width="7" style="4" customWidth="1"/>
    <col min="11269" max="11269" width="4.140625" style="4" customWidth="1"/>
    <col min="11270" max="11270" width="6.7109375" style="4" customWidth="1"/>
    <col min="11271" max="11271" width="5.5703125" style="4" customWidth="1"/>
    <col min="11272" max="11275" width="5.7109375" style="4" customWidth="1"/>
    <col min="11276" max="11276" width="6.7109375" style="4" customWidth="1"/>
    <col min="11277" max="11277" width="10.7109375" style="4" customWidth="1"/>
    <col min="11278" max="11278" width="11.42578125" style="4" customWidth="1"/>
    <col min="11279" max="11279" width="11.140625" style="4" customWidth="1"/>
    <col min="11280" max="11280" width="9" style="4" customWidth="1"/>
    <col min="11281" max="11281" width="11.7109375" style="4" customWidth="1"/>
    <col min="11282" max="11520" width="8" style="4"/>
    <col min="11521" max="11521" width="6.28515625" style="4" customWidth="1"/>
    <col min="11522" max="11522" width="3.140625" style="4" customWidth="1"/>
    <col min="11523" max="11523" width="2.42578125" style="4" customWidth="1"/>
    <col min="11524" max="11524" width="7" style="4" customWidth="1"/>
    <col min="11525" max="11525" width="4.140625" style="4" customWidth="1"/>
    <col min="11526" max="11526" width="6.7109375" style="4" customWidth="1"/>
    <col min="11527" max="11527" width="5.5703125" style="4" customWidth="1"/>
    <col min="11528" max="11531" width="5.7109375" style="4" customWidth="1"/>
    <col min="11532" max="11532" width="6.7109375" style="4" customWidth="1"/>
    <col min="11533" max="11533" width="10.7109375" style="4" customWidth="1"/>
    <col min="11534" max="11534" width="11.42578125" style="4" customWidth="1"/>
    <col min="11535" max="11535" width="11.140625" style="4" customWidth="1"/>
    <col min="11536" max="11536" width="9" style="4" customWidth="1"/>
    <col min="11537" max="11537" width="11.7109375" style="4" customWidth="1"/>
    <col min="11538" max="11776" width="8" style="4"/>
    <col min="11777" max="11777" width="6.28515625" style="4" customWidth="1"/>
    <col min="11778" max="11778" width="3.140625" style="4" customWidth="1"/>
    <col min="11779" max="11779" width="2.42578125" style="4" customWidth="1"/>
    <col min="11780" max="11780" width="7" style="4" customWidth="1"/>
    <col min="11781" max="11781" width="4.140625" style="4" customWidth="1"/>
    <col min="11782" max="11782" width="6.7109375" style="4" customWidth="1"/>
    <col min="11783" max="11783" width="5.5703125" style="4" customWidth="1"/>
    <col min="11784" max="11787" width="5.7109375" style="4" customWidth="1"/>
    <col min="11788" max="11788" width="6.7109375" style="4" customWidth="1"/>
    <col min="11789" max="11789" width="10.7109375" style="4" customWidth="1"/>
    <col min="11790" max="11790" width="11.42578125" style="4" customWidth="1"/>
    <col min="11791" max="11791" width="11.140625" style="4" customWidth="1"/>
    <col min="11792" max="11792" width="9" style="4" customWidth="1"/>
    <col min="11793" max="11793" width="11.7109375" style="4" customWidth="1"/>
    <col min="11794" max="12032" width="8" style="4"/>
    <col min="12033" max="12033" width="6.28515625" style="4" customWidth="1"/>
    <col min="12034" max="12034" width="3.140625" style="4" customWidth="1"/>
    <col min="12035" max="12035" width="2.42578125" style="4" customWidth="1"/>
    <col min="12036" max="12036" width="7" style="4" customWidth="1"/>
    <col min="12037" max="12037" width="4.140625" style="4" customWidth="1"/>
    <col min="12038" max="12038" width="6.7109375" style="4" customWidth="1"/>
    <col min="12039" max="12039" width="5.5703125" style="4" customWidth="1"/>
    <col min="12040" max="12043" width="5.7109375" style="4" customWidth="1"/>
    <col min="12044" max="12044" width="6.7109375" style="4" customWidth="1"/>
    <col min="12045" max="12045" width="10.7109375" style="4" customWidth="1"/>
    <col min="12046" max="12046" width="11.42578125" style="4" customWidth="1"/>
    <col min="12047" max="12047" width="11.140625" style="4" customWidth="1"/>
    <col min="12048" max="12048" width="9" style="4" customWidth="1"/>
    <col min="12049" max="12049" width="11.7109375" style="4" customWidth="1"/>
    <col min="12050" max="12288" width="8" style="4"/>
    <col min="12289" max="12289" width="6.28515625" style="4" customWidth="1"/>
    <col min="12290" max="12290" width="3.140625" style="4" customWidth="1"/>
    <col min="12291" max="12291" width="2.42578125" style="4" customWidth="1"/>
    <col min="12292" max="12292" width="7" style="4" customWidth="1"/>
    <col min="12293" max="12293" width="4.140625" style="4" customWidth="1"/>
    <col min="12294" max="12294" width="6.7109375" style="4" customWidth="1"/>
    <col min="12295" max="12295" width="5.5703125" style="4" customWidth="1"/>
    <col min="12296" max="12299" width="5.7109375" style="4" customWidth="1"/>
    <col min="12300" max="12300" width="6.7109375" style="4" customWidth="1"/>
    <col min="12301" max="12301" width="10.7109375" style="4" customWidth="1"/>
    <col min="12302" max="12302" width="11.42578125" style="4" customWidth="1"/>
    <col min="12303" max="12303" width="11.140625" style="4" customWidth="1"/>
    <col min="12304" max="12304" width="9" style="4" customWidth="1"/>
    <col min="12305" max="12305" width="11.7109375" style="4" customWidth="1"/>
    <col min="12306" max="12544" width="8" style="4"/>
    <col min="12545" max="12545" width="6.28515625" style="4" customWidth="1"/>
    <col min="12546" max="12546" width="3.140625" style="4" customWidth="1"/>
    <col min="12547" max="12547" width="2.42578125" style="4" customWidth="1"/>
    <col min="12548" max="12548" width="7" style="4" customWidth="1"/>
    <col min="12549" max="12549" width="4.140625" style="4" customWidth="1"/>
    <col min="12550" max="12550" width="6.7109375" style="4" customWidth="1"/>
    <col min="12551" max="12551" width="5.5703125" style="4" customWidth="1"/>
    <col min="12552" max="12555" width="5.7109375" style="4" customWidth="1"/>
    <col min="12556" max="12556" width="6.7109375" style="4" customWidth="1"/>
    <col min="12557" max="12557" width="10.7109375" style="4" customWidth="1"/>
    <col min="12558" max="12558" width="11.42578125" style="4" customWidth="1"/>
    <col min="12559" max="12559" width="11.140625" style="4" customWidth="1"/>
    <col min="12560" max="12560" width="9" style="4" customWidth="1"/>
    <col min="12561" max="12561" width="11.7109375" style="4" customWidth="1"/>
    <col min="12562" max="12800" width="8" style="4"/>
    <col min="12801" max="12801" width="6.28515625" style="4" customWidth="1"/>
    <col min="12802" max="12802" width="3.140625" style="4" customWidth="1"/>
    <col min="12803" max="12803" width="2.42578125" style="4" customWidth="1"/>
    <col min="12804" max="12804" width="7" style="4" customWidth="1"/>
    <col min="12805" max="12805" width="4.140625" style="4" customWidth="1"/>
    <col min="12806" max="12806" width="6.7109375" style="4" customWidth="1"/>
    <col min="12807" max="12807" width="5.5703125" style="4" customWidth="1"/>
    <col min="12808" max="12811" width="5.7109375" style="4" customWidth="1"/>
    <col min="12812" max="12812" width="6.7109375" style="4" customWidth="1"/>
    <col min="12813" max="12813" width="10.7109375" style="4" customWidth="1"/>
    <col min="12814" max="12814" width="11.42578125" style="4" customWidth="1"/>
    <col min="12815" max="12815" width="11.140625" style="4" customWidth="1"/>
    <col min="12816" max="12816" width="9" style="4" customWidth="1"/>
    <col min="12817" max="12817" width="11.7109375" style="4" customWidth="1"/>
    <col min="12818" max="13056" width="8" style="4"/>
    <col min="13057" max="13057" width="6.28515625" style="4" customWidth="1"/>
    <col min="13058" max="13058" width="3.140625" style="4" customWidth="1"/>
    <col min="13059" max="13059" width="2.42578125" style="4" customWidth="1"/>
    <col min="13060" max="13060" width="7" style="4" customWidth="1"/>
    <col min="13061" max="13061" width="4.140625" style="4" customWidth="1"/>
    <col min="13062" max="13062" width="6.7109375" style="4" customWidth="1"/>
    <col min="13063" max="13063" width="5.5703125" style="4" customWidth="1"/>
    <col min="13064" max="13067" width="5.7109375" style="4" customWidth="1"/>
    <col min="13068" max="13068" width="6.7109375" style="4" customWidth="1"/>
    <col min="13069" max="13069" width="10.7109375" style="4" customWidth="1"/>
    <col min="13070" max="13070" width="11.42578125" style="4" customWidth="1"/>
    <col min="13071" max="13071" width="11.140625" style="4" customWidth="1"/>
    <col min="13072" max="13072" width="9" style="4" customWidth="1"/>
    <col min="13073" max="13073" width="11.7109375" style="4" customWidth="1"/>
    <col min="13074" max="13312" width="8" style="4"/>
    <col min="13313" max="13313" width="6.28515625" style="4" customWidth="1"/>
    <col min="13314" max="13314" width="3.140625" style="4" customWidth="1"/>
    <col min="13315" max="13315" width="2.42578125" style="4" customWidth="1"/>
    <col min="13316" max="13316" width="7" style="4" customWidth="1"/>
    <col min="13317" max="13317" width="4.140625" style="4" customWidth="1"/>
    <col min="13318" max="13318" width="6.7109375" style="4" customWidth="1"/>
    <col min="13319" max="13319" width="5.5703125" style="4" customWidth="1"/>
    <col min="13320" max="13323" width="5.7109375" style="4" customWidth="1"/>
    <col min="13324" max="13324" width="6.7109375" style="4" customWidth="1"/>
    <col min="13325" max="13325" width="10.7109375" style="4" customWidth="1"/>
    <col min="13326" max="13326" width="11.42578125" style="4" customWidth="1"/>
    <col min="13327" max="13327" width="11.140625" style="4" customWidth="1"/>
    <col min="13328" max="13328" width="9" style="4" customWidth="1"/>
    <col min="13329" max="13329" width="11.7109375" style="4" customWidth="1"/>
    <col min="13330" max="13568" width="8" style="4"/>
    <col min="13569" max="13569" width="6.28515625" style="4" customWidth="1"/>
    <col min="13570" max="13570" width="3.140625" style="4" customWidth="1"/>
    <col min="13571" max="13571" width="2.42578125" style="4" customWidth="1"/>
    <col min="13572" max="13572" width="7" style="4" customWidth="1"/>
    <col min="13573" max="13573" width="4.140625" style="4" customWidth="1"/>
    <col min="13574" max="13574" width="6.7109375" style="4" customWidth="1"/>
    <col min="13575" max="13575" width="5.5703125" style="4" customWidth="1"/>
    <col min="13576" max="13579" width="5.7109375" style="4" customWidth="1"/>
    <col min="13580" max="13580" width="6.7109375" style="4" customWidth="1"/>
    <col min="13581" max="13581" width="10.7109375" style="4" customWidth="1"/>
    <col min="13582" max="13582" width="11.42578125" style="4" customWidth="1"/>
    <col min="13583" max="13583" width="11.140625" style="4" customWidth="1"/>
    <col min="13584" max="13584" width="9" style="4" customWidth="1"/>
    <col min="13585" max="13585" width="11.7109375" style="4" customWidth="1"/>
    <col min="13586" max="13824" width="8" style="4"/>
    <col min="13825" max="13825" width="6.28515625" style="4" customWidth="1"/>
    <col min="13826" max="13826" width="3.140625" style="4" customWidth="1"/>
    <col min="13827" max="13827" width="2.42578125" style="4" customWidth="1"/>
    <col min="13828" max="13828" width="7" style="4" customWidth="1"/>
    <col min="13829" max="13829" width="4.140625" style="4" customWidth="1"/>
    <col min="13830" max="13830" width="6.7109375" style="4" customWidth="1"/>
    <col min="13831" max="13831" width="5.5703125" style="4" customWidth="1"/>
    <col min="13832" max="13835" width="5.7109375" style="4" customWidth="1"/>
    <col min="13836" max="13836" width="6.7109375" style="4" customWidth="1"/>
    <col min="13837" max="13837" width="10.7109375" style="4" customWidth="1"/>
    <col min="13838" max="13838" width="11.42578125" style="4" customWidth="1"/>
    <col min="13839" max="13839" width="11.140625" style="4" customWidth="1"/>
    <col min="13840" max="13840" width="9" style="4" customWidth="1"/>
    <col min="13841" max="13841" width="11.7109375" style="4" customWidth="1"/>
    <col min="13842" max="14080" width="8" style="4"/>
    <col min="14081" max="14081" width="6.28515625" style="4" customWidth="1"/>
    <col min="14082" max="14082" width="3.140625" style="4" customWidth="1"/>
    <col min="14083" max="14083" width="2.42578125" style="4" customWidth="1"/>
    <col min="14084" max="14084" width="7" style="4" customWidth="1"/>
    <col min="14085" max="14085" width="4.140625" style="4" customWidth="1"/>
    <col min="14086" max="14086" width="6.7109375" style="4" customWidth="1"/>
    <col min="14087" max="14087" width="5.5703125" style="4" customWidth="1"/>
    <col min="14088" max="14091" width="5.7109375" style="4" customWidth="1"/>
    <col min="14092" max="14092" width="6.7109375" style="4" customWidth="1"/>
    <col min="14093" max="14093" width="10.7109375" style="4" customWidth="1"/>
    <col min="14094" max="14094" width="11.42578125" style="4" customWidth="1"/>
    <col min="14095" max="14095" width="11.140625" style="4" customWidth="1"/>
    <col min="14096" max="14096" width="9" style="4" customWidth="1"/>
    <col min="14097" max="14097" width="11.7109375" style="4" customWidth="1"/>
    <col min="14098" max="14336" width="8" style="4"/>
    <col min="14337" max="14337" width="6.28515625" style="4" customWidth="1"/>
    <col min="14338" max="14338" width="3.140625" style="4" customWidth="1"/>
    <col min="14339" max="14339" width="2.42578125" style="4" customWidth="1"/>
    <col min="14340" max="14340" width="7" style="4" customWidth="1"/>
    <col min="14341" max="14341" width="4.140625" style="4" customWidth="1"/>
    <col min="14342" max="14342" width="6.7109375" style="4" customWidth="1"/>
    <col min="14343" max="14343" width="5.5703125" style="4" customWidth="1"/>
    <col min="14344" max="14347" width="5.7109375" style="4" customWidth="1"/>
    <col min="14348" max="14348" width="6.7109375" style="4" customWidth="1"/>
    <col min="14349" max="14349" width="10.7109375" style="4" customWidth="1"/>
    <col min="14350" max="14350" width="11.42578125" style="4" customWidth="1"/>
    <col min="14351" max="14351" width="11.140625" style="4" customWidth="1"/>
    <col min="14352" max="14352" width="9" style="4" customWidth="1"/>
    <col min="14353" max="14353" width="11.7109375" style="4" customWidth="1"/>
    <col min="14354" max="14592" width="8" style="4"/>
    <col min="14593" max="14593" width="6.28515625" style="4" customWidth="1"/>
    <col min="14594" max="14594" width="3.140625" style="4" customWidth="1"/>
    <col min="14595" max="14595" width="2.42578125" style="4" customWidth="1"/>
    <col min="14596" max="14596" width="7" style="4" customWidth="1"/>
    <col min="14597" max="14597" width="4.140625" style="4" customWidth="1"/>
    <col min="14598" max="14598" width="6.7109375" style="4" customWidth="1"/>
    <col min="14599" max="14599" width="5.5703125" style="4" customWidth="1"/>
    <col min="14600" max="14603" width="5.7109375" style="4" customWidth="1"/>
    <col min="14604" max="14604" width="6.7109375" style="4" customWidth="1"/>
    <col min="14605" max="14605" width="10.7109375" style="4" customWidth="1"/>
    <col min="14606" max="14606" width="11.42578125" style="4" customWidth="1"/>
    <col min="14607" max="14607" width="11.140625" style="4" customWidth="1"/>
    <col min="14608" max="14608" width="9" style="4" customWidth="1"/>
    <col min="14609" max="14609" width="11.7109375" style="4" customWidth="1"/>
    <col min="14610" max="14848" width="8" style="4"/>
    <col min="14849" max="14849" width="6.28515625" style="4" customWidth="1"/>
    <col min="14850" max="14850" width="3.140625" style="4" customWidth="1"/>
    <col min="14851" max="14851" width="2.42578125" style="4" customWidth="1"/>
    <col min="14852" max="14852" width="7" style="4" customWidth="1"/>
    <col min="14853" max="14853" width="4.140625" style="4" customWidth="1"/>
    <col min="14854" max="14854" width="6.7109375" style="4" customWidth="1"/>
    <col min="14855" max="14855" width="5.5703125" style="4" customWidth="1"/>
    <col min="14856" max="14859" width="5.7109375" style="4" customWidth="1"/>
    <col min="14860" max="14860" width="6.7109375" style="4" customWidth="1"/>
    <col min="14861" max="14861" width="10.7109375" style="4" customWidth="1"/>
    <col min="14862" max="14862" width="11.42578125" style="4" customWidth="1"/>
    <col min="14863" max="14863" width="11.140625" style="4" customWidth="1"/>
    <col min="14864" max="14864" width="9" style="4" customWidth="1"/>
    <col min="14865" max="14865" width="11.7109375" style="4" customWidth="1"/>
    <col min="14866" max="15104" width="8" style="4"/>
    <col min="15105" max="15105" width="6.28515625" style="4" customWidth="1"/>
    <col min="15106" max="15106" width="3.140625" style="4" customWidth="1"/>
    <col min="15107" max="15107" width="2.42578125" style="4" customWidth="1"/>
    <col min="15108" max="15108" width="7" style="4" customWidth="1"/>
    <col min="15109" max="15109" width="4.140625" style="4" customWidth="1"/>
    <col min="15110" max="15110" width="6.7109375" style="4" customWidth="1"/>
    <col min="15111" max="15111" width="5.5703125" style="4" customWidth="1"/>
    <col min="15112" max="15115" width="5.7109375" style="4" customWidth="1"/>
    <col min="15116" max="15116" width="6.7109375" style="4" customWidth="1"/>
    <col min="15117" max="15117" width="10.7109375" style="4" customWidth="1"/>
    <col min="15118" max="15118" width="11.42578125" style="4" customWidth="1"/>
    <col min="15119" max="15119" width="11.140625" style="4" customWidth="1"/>
    <col min="15120" max="15120" width="9" style="4" customWidth="1"/>
    <col min="15121" max="15121" width="11.7109375" style="4" customWidth="1"/>
    <col min="15122" max="15360" width="8" style="4"/>
    <col min="15361" max="15361" width="6.28515625" style="4" customWidth="1"/>
    <col min="15362" max="15362" width="3.140625" style="4" customWidth="1"/>
    <col min="15363" max="15363" width="2.42578125" style="4" customWidth="1"/>
    <col min="15364" max="15364" width="7" style="4" customWidth="1"/>
    <col min="15365" max="15365" width="4.140625" style="4" customWidth="1"/>
    <col min="15366" max="15366" width="6.7109375" style="4" customWidth="1"/>
    <col min="15367" max="15367" width="5.5703125" style="4" customWidth="1"/>
    <col min="15368" max="15371" width="5.7109375" style="4" customWidth="1"/>
    <col min="15372" max="15372" width="6.7109375" style="4" customWidth="1"/>
    <col min="15373" max="15373" width="10.7109375" style="4" customWidth="1"/>
    <col min="15374" max="15374" width="11.42578125" style="4" customWidth="1"/>
    <col min="15375" max="15375" width="11.140625" style="4" customWidth="1"/>
    <col min="15376" max="15376" width="9" style="4" customWidth="1"/>
    <col min="15377" max="15377" width="11.7109375" style="4" customWidth="1"/>
    <col min="15378" max="15616" width="8" style="4"/>
    <col min="15617" max="15617" width="6.28515625" style="4" customWidth="1"/>
    <col min="15618" max="15618" width="3.140625" style="4" customWidth="1"/>
    <col min="15619" max="15619" width="2.42578125" style="4" customWidth="1"/>
    <col min="15620" max="15620" width="7" style="4" customWidth="1"/>
    <col min="15621" max="15621" width="4.140625" style="4" customWidth="1"/>
    <col min="15622" max="15622" width="6.7109375" style="4" customWidth="1"/>
    <col min="15623" max="15623" width="5.5703125" style="4" customWidth="1"/>
    <col min="15624" max="15627" width="5.7109375" style="4" customWidth="1"/>
    <col min="15628" max="15628" width="6.7109375" style="4" customWidth="1"/>
    <col min="15629" max="15629" width="10.7109375" style="4" customWidth="1"/>
    <col min="15630" max="15630" width="11.42578125" style="4" customWidth="1"/>
    <col min="15631" max="15631" width="11.140625" style="4" customWidth="1"/>
    <col min="15632" max="15632" width="9" style="4" customWidth="1"/>
    <col min="15633" max="15633" width="11.7109375" style="4" customWidth="1"/>
    <col min="15634" max="15872" width="8" style="4"/>
    <col min="15873" max="15873" width="6.28515625" style="4" customWidth="1"/>
    <col min="15874" max="15874" width="3.140625" style="4" customWidth="1"/>
    <col min="15875" max="15875" width="2.42578125" style="4" customWidth="1"/>
    <col min="15876" max="15876" width="7" style="4" customWidth="1"/>
    <col min="15877" max="15877" width="4.140625" style="4" customWidth="1"/>
    <col min="15878" max="15878" width="6.7109375" style="4" customWidth="1"/>
    <col min="15879" max="15879" width="5.5703125" style="4" customWidth="1"/>
    <col min="15880" max="15883" width="5.7109375" style="4" customWidth="1"/>
    <col min="15884" max="15884" width="6.7109375" style="4" customWidth="1"/>
    <col min="15885" max="15885" width="10.7109375" style="4" customWidth="1"/>
    <col min="15886" max="15886" width="11.42578125" style="4" customWidth="1"/>
    <col min="15887" max="15887" width="11.140625" style="4" customWidth="1"/>
    <col min="15888" max="15888" width="9" style="4" customWidth="1"/>
    <col min="15889" max="15889" width="11.7109375" style="4" customWidth="1"/>
    <col min="15890" max="16128" width="8" style="4"/>
    <col min="16129" max="16129" width="6.28515625" style="4" customWidth="1"/>
    <col min="16130" max="16130" width="3.140625" style="4" customWidth="1"/>
    <col min="16131" max="16131" width="2.42578125" style="4" customWidth="1"/>
    <col min="16132" max="16132" width="7" style="4" customWidth="1"/>
    <col min="16133" max="16133" width="4.140625" style="4" customWidth="1"/>
    <col min="16134" max="16134" width="6.7109375" style="4" customWidth="1"/>
    <col min="16135" max="16135" width="5.5703125" style="4" customWidth="1"/>
    <col min="16136" max="16139" width="5.7109375" style="4" customWidth="1"/>
    <col min="16140" max="16140" width="6.7109375" style="4" customWidth="1"/>
    <col min="16141" max="16141" width="10.7109375" style="4" customWidth="1"/>
    <col min="16142" max="16142" width="11.42578125" style="4" customWidth="1"/>
    <col min="16143" max="16143" width="11.140625" style="4" customWidth="1"/>
    <col min="16144" max="16144" width="9" style="4" customWidth="1"/>
    <col min="16145" max="16145" width="11.7109375" style="4" customWidth="1"/>
    <col min="16146" max="16384" width="8" style="4"/>
  </cols>
  <sheetData>
    <row r="1" spans="1:17" ht="12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</v>
      </c>
      <c r="Q1" s="3"/>
    </row>
    <row r="2" spans="1:17" ht="12.7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5.75">
      <c r="A5" s="104"/>
      <c r="B5" s="104"/>
      <c r="C5" s="105" t="str">
        <f>[2]СТАРТ!C4</f>
        <v>ВЫШКА, ЮНИОРЫ ГРУППА С</v>
      </c>
      <c r="D5" s="106"/>
      <c r="E5" s="107"/>
      <c r="F5" s="108"/>
      <c r="G5" s="107"/>
      <c r="H5" s="107"/>
      <c r="I5" s="107"/>
      <c r="J5" s="107"/>
      <c r="K5" s="109"/>
      <c r="L5" s="110"/>
      <c r="M5" s="110"/>
      <c r="N5" s="111"/>
      <c r="O5" s="112"/>
      <c r="P5" s="110"/>
      <c r="Q5" s="113"/>
    </row>
    <row r="6" spans="1:17" ht="15">
      <c r="A6" s="104"/>
      <c r="B6" s="104"/>
      <c r="D6" s="114"/>
      <c r="E6" s="105"/>
      <c r="F6" s="115"/>
      <c r="G6" s="116"/>
      <c r="H6" s="116"/>
      <c r="I6" s="116"/>
      <c r="J6" s="116"/>
      <c r="K6" s="116"/>
      <c r="L6" s="110"/>
      <c r="M6" s="110"/>
      <c r="N6" s="111"/>
      <c r="O6" s="112"/>
      <c r="P6" s="110"/>
      <c r="Q6" s="117"/>
    </row>
    <row r="7" spans="1:17" ht="12.75" customHeight="1">
      <c r="A7" s="118"/>
      <c r="B7" s="118"/>
      <c r="C7" s="119" t="s">
        <v>5</v>
      </c>
      <c r="D7" s="120"/>
      <c r="E7" s="121"/>
      <c r="F7" s="122"/>
      <c r="G7" s="123" t="s">
        <v>6</v>
      </c>
      <c r="H7" s="124"/>
      <c r="I7" s="124"/>
      <c r="J7" s="124"/>
      <c r="K7" s="124"/>
      <c r="L7" s="125"/>
      <c r="M7" s="125"/>
      <c r="N7" s="126"/>
      <c r="O7" s="127" t="s">
        <v>7</v>
      </c>
      <c r="P7" s="33"/>
      <c r="Q7" s="128"/>
    </row>
    <row r="8" spans="1:17" ht="13.5" thickBot="1">
      <c r="A8" s="129" t="s">
        <v>8</v>
      </c>
      <c r="B8" s="129" t="s">
        <v>9</v>
      </c>
      <c r="C8" s="130"/>
      <c r="D8" s="131" t="s">
        <v>10</v>
      </c>
      <c r="E8" s="132"/>
      <c r="F8" s="133" t="s">
        <v>11</v>
      </c>
      <c r="G8" s="134">
        <v>1</v>
      </c>
      <c r="H8" s="134">
        <v>2</v>
      </c>
      <c r="I8" s="134">
        <v>3</v>
      </c>
      <c r="J8" s="134">
        <v>4</v>
      </c>
      <c r="K8" s="134">
        <v>5</v>
      </c>
      <c r="L8" s="134"/>
      <c r="M8" s="135"/>
      <c r="N8" s="136" t="s">
        <v>12</v>
      </c>
      <c r="O8" s="137" t="s">
        <v>13</v>
      </c>
      <c r="P8" s="43" t="s">
        <v>14</v>
      </c>
      <c r="Q8" s="138"/>
    </row>
    <row r="9" spans="1:17" ht="12.75">
      <c r="A9" s="139"/>
      <c r="B9" s="139"/>
      <c r="C9" s="140"/>
      <c r="D9" s="141"/>
      <c r="E9" s="142"/>
      <c r="F9" s="143"/>
      <c r="G9" s="144"/>
      <c r="H9" s="144"/>
      <c r="I9" s="144"/>
      <c r="J9" s="144"/>
      <c r="K9" s="144"/>
      <c r="L9" s="144"/>
      <c r="M9" s="145"/>
      <c r="N9" s="146">
        <v>9999</v>
      </c>
      <c r="O9" s="147"/>
      <c r="P9" s="53"/>
      <c r="Q9" s="148"/>
    </row>
    <row r="10" spans="1:17" s="64" customFormat="1" ht="15">
      <c r="A10" s="55">
        <v>1</v>
      </c>
      <c r="B10" s="56">
        <f>[2]СТАРТ!B6</f>
        <v>1</v>
      </c>
      <c r="C10" s="57" t="str">
        <f>[2]СТАРТ!C6</f>
        <v>Рогава Сандро,2003,КМС,Москва "Юность Москвы",ВС</v>
      </c>
      <c r="D10" s="58"/>
      <c r="E10" s="55"/>
      <c r="F10" s="59"/>
      <c r="G10" s="57"/>
      <c r="H10" s="57"/>
      <c r="I10" s="57"/>
      <c r="J10" s="57"/>
      <c r="K10" s="60"/>
      <c r="L10" s="57"/>
      <c r="M10" s="55"/>
      <c r="N10" s="61">
        <f>M17</f>
        <v>350.70000000000005</v>
      </c>
      <c r="O10" s="62"/>
      <c r="P10" s="63" t="str">
        <f>[2]СТАРТ!R6</f>
        <v>Немчинова Л.В.</v>
      </c>
    </row>
    <row r="11" spans="1:17" s="64" customFormat="1" outlineLevel="1">
      <c r="A11" s="55"/>
      <c r="B11" s="56"/>
      <c r="C11" s="57"/>
      <c r="D11" s="58" t="str">
        <f>[2]СТАРТ!C7</f>
        <v>614В</v>
      </c>
      <c r="E11" s="56">
        <f>[2]СТАРТ!D7</f>
        <v>7</v>
      </c>
      <c r="F11" s="65">
        <f>[2]СТАРТ!E7</f>
        <v>2.2999999999999998</v>
      </c>
      <c r="G11" s="66">
        <v>6</v>
      </c>
      <c r="H11" s="66">
        <v>6</v>
      </c>
      <c r="I11" s="66">
        <v>6</v>
      </c>
      <c r="J11" s="66">
        <v>6</v>
      </c>
      <c r="K11" s="66">
        <v>5.5</v>
      </c>
      <c r="L11" s="67">
        <f t="shared" ref="L11:L16" si="0">(SUM(G11:K11) -MAX(G11:K11)-MIN(G11:K11))</f>
        <v>18</v>
      </c>
      <c r="M11" s="68">
        <f t="shared" ref="M11:M16" si="1">(SUM(G11:K11) -MAX(G11:K11)-MIN(G11:K11))*F11</f>
        <v>41.4</v>
      </c>
      <c r="N11" s="149">
        <f t="shared" ref="N11:N17" si="2">N10</f>
        <v>350.70000000000005</v>
      </c>
      <c r="O11" s="62"/>
      <c r="P11" s="63"/>
    </row>
    <row r="12" spans="1:17" s="64" customFormat="1" outlineLevel="1">
      <c r="A12" s="55"/>
      <c r="B12" s="56"/>
      <c r="C12" s="57"/>
      <c r="D12" s="58" t="str">
        <f>[2]СТАРТ!F7</f>
        <v>407С</v>
      </c>
      <c r="E12" s="56">
        <f>[2]СТАРТ!G7</f>
        <v>10</v>
      </c>
      <c r="F12" s="65">
        <f>[2]СТАРТ!H7</f>
        <v>3.2</v>
      </c>
      <c r="G12" s="66">
        <v>8</v>
      </c>
      <c r="H12" s="66">
        <v>8.5</v>
      </c>
      <c r="I12" s="66">
        <v>8.5</v>
      </c>
      <c r="J12" s="66">
        <v>8.5</v>
      </c>
      <c r="K12" s="66">
        <v>7.5</v>
      </c>
      <c r="L12" s="67">
        <f t="shared" si="0"/>
        <v>25</v>
      </c>
      <c r="M12" s="68">
        <f t="shared" si="1"/>
        <v>80</v>
      </c>
      <c r="N12" s="149">
        <f t="shared" si="2"/>
        <v>350.70000000000005</v>
      </c>
      <c r="O12" s="62"/>
      <c r="P12" s="63"/>
    </row>
    <row r="13" spans="1:17" outlineLevel="1">
      <c r="C13" s="71"/>
      <c r="D13" s="58" t="str">
        <f>[2]СТАРТ!I7</f>
        <v>107В</v>
      </c>
      <c r="E13" s="56">
        <f>[2]СТАРТ!J7</f>
        <v>10</v>
      </c>
      <c r="F13" s="65">
        <f>[2]СТАРТ!K7</f>
        <v>3</v>
      </c>
      <c r="G13" s="66">
        <v>4.5</v>
      </c>
      <c r="H13" s="66">
        <v>4.5</v>
      </c>
      <c r="I13" s="66">
        <v>4.5</v>
      </c>
      <c r="J13" s="66">
        <v>5</v>
      </c>
      <c r="K13" s="66">
        <v>5</v>
      </c>
      <c r="L13" s="67">
        <f t="shared" si="0"/>
        <v>14</v>
      </c>
      <c r="M13" s="68">
        <f t="shared" si="1"/>
        <v>42</v>
      </c>
      <c r="N13" s="149">
        <f t="shared" si="2"/>
        <v>350.70000000000005</v>
      </c>
      <c r="O13" s="70"/>
    </row>
    <row r="14" spans="1:17" outlineLevel="1">
      <c r="C14" s="71"/>
      <c r="D14" s="58" t="str">
        <f>[2]СТАРТ!L7</f>
        <v>205С</v>
      </c>
      <c r="E14" s="56">
        <f>[2]СТАРТ!M7</f>
        <v>5</v>
      </c>
      <c r="F14" s="65">
        <f>[2]СТАРТ!N7</f>
        <v>3</v>
      </c>
      <c r="G14" s="66">
        <v>7.5</v>
      </c>
      <c r="H14" s="66">
        <v>7.5</v>
      </c>
      <c r="I14" s="66">
        <v>7.5</v>
      </c>
      <c r="J14" s="66">
        <v>7.5</v>
      </c>
      <c r="K14" s="66">
        <v>7.5</v>
      </c>
      <c r="L14" s="67">
        <f t="shared" si="0"/>
        <v>22.5</v>
      </c>
      <c r="M14" s="68">
        <f t="shared" si="1"/>
        <v>67.5</v>
      </c>
      <c r="N14" s="149">
        <f t="shared" si="2"/>
        <v>350.70000000000005</v>
      </c>
      <c r="O14" s="70"/>
    </row>
    <row r="15" spans="1:17" outlineLevel="1">
      <c r="C15" s="71"/>
      <c r="D15" s="58" t="str">
        <f>[2]СТАРТ!O7</f>
        <v>305С</v>
      </c>
      <c r="E15" s="56">
        <f>[2]СТАРТ!P7</f>
        <v>7</v>
      </c>
      <c r="F15" s="65">
        <f>[2]СТАРТ!Q7</f>
        <v>2.8</v>
      </c>
      <c r="G15" s="66">
        <v>7</v>
      </c>
      <c r="H15" s="66">
        <v>7</v>
      </c>
      <c r="I15" s="66">
        <v>6.5</v>
      </c>
      <c r="J15" s="66">
        <v>7</v>
      </c>
      <c r="K15" s="66">
        <v>6.5</v>
      </c>
      <c r="L15" s="67">
        <f t="shared" si="0"/>
        <v>20.5</v>
      </c>
      <c r="M15" s="68">
        <f t="shared" si="1"/>
        <v>57.4</v>
      </c>
      <c r="N15" s="149">
        <f t="shared" si="2"/>
        <v>350.70000000000005</v>
      </c>
      <c r="O15" s="70"/>
    </row>
    <row r="16" spans="1:17" outlineLevel="1">
      <c r="C16" s="71"/>
      <c r="D16" s="58" t="str">
        <f>[2]СТАРТ!R7</f>
        <v>5253В</v>
      </c>
      <c r="E16" s="56">
        <f>[2]СТАРТ!S7</f>
        <v>10</v>
      </c>
      <c r="F16" s="65">
        <f>[2]СТАРТ!T7</f>
        <v>3.2</v>
      </c>
      <c r="G16" s="66">
        <v>6.5</v>
      </c>
      <c r="H16" s="66">
        <v>6.5</v>
      </c>
      <c r="I16" s="66">
        <v>6.5</v>
      </c>
      <c r="J16" s="66">
        <v>6.5</v>
      </c>
      <c r="K16" s="66">
        <v>6.5</v>
      </c>
      <c r="L16" s="67">
        <f t="shared" si="0"/>
        <v>19.5</v>
      </c>
      <c r="M16" s="68">
        <f t="shared" si="1"/>
        <v>62.400000000000006</v>
      </c>
      <c r="N16" s="149">
        <f t="shared" si="2"/>
        <v>350.70000000000005</v>
      </c>
      <c r="O16" s="70"/>
    </row>
    <row r="17" spans="1:16" ht="12.75">
      <c r="D17" s="73" t="s">
        <v>16</v>
      </c>
      <c r="F17" s="74">
        <f>SUM(F11:F16)</f>
        <v>17.5</v>
      </c>
      <c r="M17" s="76">
        <f>SUM(M11:M16)</f>
        <v>350.70000000000005</v>
      </c>
      <c r="N17" s="149">
        <f t="shared" si="2"/>
        <v>350.70000000000005</v>
      </c>
    </row>
    <row r="18" spans="1:16" s="64" customFormat="1" ht="15">
      <c r="A18" s="55">
        <v>2</v>
      </c>
      <c r="B18" s="56">
        <f>[2]СТАРТ!B78</f>
        <v>10</v>
      </c>
      <c r="C18" s="57" t="str">
        <f>[2]СТАРТ!C78</f>
        <v>Степаненко Александр,2003,КМС,Ставрополь,ДЮСШОР№2</v>
      </c>
      <c r="D18" s="58"/>
      <c r="E18" s="55"/>
      <c r="F18" s="59"/>
      <c r="G18" s="57"/>
      <c r="H18" s="57"/>
      <c r="I18" s="57"/>
      <c r="J18" s="57"/>
      <c r="K18" s="60"/>
      <c r="L18" s="57"/>
      <c r="M18" s="55"/>
      <c r="N18" s="61">
        <f>M25</f>
        <v>314.59999999999997</v>
      </c>
      <c r="O18" s="62"/>
      <c r="P18" s="63" t="str">
        <f>[2]СТАРТ!R78</f>
        <v>Исаев Ю.С.</v>
      </c>
    </row>
    <row r="19" spans="1:16" s="64" customFormat="1" outlineLevel="1">
      <c r="A19" s="55"/>
      <c r="B19" s="56"/>
      <c r="C19" s="57"/>
      <c r="D19" s="58" t="str">
        <f>[2]СТАРТ!C79</f>
        <v>405С</v>
      </c>
      <c r="E19" s="56">
        <f>[2]СТАРТ!D79</f>
        <v>7</v>
      </c>
      <c r="F19" s="65">
        <f>[2]СТАРТ!E79</f>
        <v>2.7</v>
      </c>
      <c r="G19" s="66">
        <v>6.5</v>
      </c>
      <c r="H19" s="66">
        <v>7</v>
      </c>
      <c r="I19" s="66">
        <v>6.5</v>
      </c>
      <c r="J19" s="66">
        <v>6</v>
      </c>
      <c r="K19" s="66">
        <v>6.5</v>
      </c>
      <c r="L19" s="67">
        <f t="shared" ref="L19:L24" si="3">(SUM(G19:K19) -MAX(G19:K19)-MIN(G19:K19))</f>
        <v>19.5</v>
      </c>
      <c r="M19" s="68">
        <f t="shared" ref="M19:M24" si="4">(SUM(G19:K19) -MAX(G19:K19)-MIN(G19:K19))*F19</f>
        <v>52.650000000000006</v>
      </c>
      <c r="N19" s="149">
        <f t="shared" ref="N19:N25" si="5">N18</f>
        <v>314.59999999999997</v>
      </c>
      <c r="O19" s="62"/>
      <c r="P19" s="63"/>
    </row>
    <row r="20" spans="1:16" s="64" customFormat="1" outlineLevel="1">
      <c r="A20" s="55"/>
      <c r="B20" s="56"/>
      <c r="C20" s="57"/>
      <c r="D20" s="58" t="str">
        <f>[2]СТАРТ!F79</f>
        <v>105В</v>
      </c>
      <c r="E20" s="56">
        <f>[2]СТАРТ!G79</f>
        <v>7</v>
      </c>
      <c r="F20" s="65">
        <f>[2]СТАРТ!H79</f>
        <v>2.4</v>
      </c>
      <c r="G20" s="66">
        <v>7</v>
      </c>
      <c r="H20" s="66">
        <v>7.5</v>
      </c>
      <c r="I20" s="66">
        <v>7</v>
      </c>
      <c r="J20" s="66">
        <v>7</v>
      </c>
      <c r="K20" s="66">
        <v>7</v>
      </c>
      <c r="L20" s="67">
        <f t="shared" si="3"/>
        <v>21</v>
      </c>
      <c r="M20" s="68">
        <f t="shared" si="4"/>
        <v>50.4</v>
      </c>
      <c r="N20" s="149">
        <f t="shared" si="5"/>
        <v>314.59999999999997</v>
      </c>
      <c r="O20" s="62"/>
      <c r="P20" s="63"/>
    </row>
    <row r="21" spans="1:16" outlineLevel="1">
      <c r="C21" s="71"/>
      <c r="D21" s="58" t="str">
        <f>[2]СТАРТ!I79</f>
        <v>205С</v>
      </c>
      <c r="E21" s="56">
        <f>[2]СТАРТ!J79</f>
        <v>7</v>
      </c>
      <c r="F21" s="65">
        <f>[2]СТАРТ!K79</f>
        <v>2.8</v>
      </c>
      <c r="G21" s="66">
        <v>6.5</v>
      </c>
      <c r="H21" s="66">
        <v>7</v>
      </c>
      <c r="I21" s="66">
        <v>6</v>
      </c>
      <c r="J21" s="66">
        <v>6.5</v>
      </c>
      <c r="K21" s="66">
        <v>6.5</v>
      </c>
      <c r="L21" s="67">
        <f t="shared" si="3"/>
        <v>19.5</v>
      </c>
      <c r="M21" s="68">
        <f t="shared" si="4"/>
        <v>54.599999999999994</v>
      </c>
      <c r="N21" s="149">
        <f t="shared" si="5"/>
        <v>314.59999999999997</v>
      </c>
      <c r="O21" s="70"/>
    </row>
    <row r="22" spans="1:16" outlineLevel="1">
      <c r="C22" s="71"/>
      <c r="D22" s="58" t="str">
        <f>[2]СТАРТ!L79</f>
        <v>305С</v>
      </c>
      <c r="E22" s="56">
        <f>[2]СТАРТ!M79</f>
        <v>7</v>
      </c>
      <c r="F22" s="65">
        <f>[2]СТАРТ!N79</f>
        <v>2.9</v>
      </c>
      <c r="G22" s="66">
        <v>9.5</v>
      </c>
      <c r="H22" s="66">
        <v>9</v>
      </c>
      <c r="I22" s="66">
        <v>8.5</v>
      </c>
      <c r="J22" s="66">
        <v>9</v>
      </c>
      <c r="K22" s="66">
        <v>9</v>
      </c>
      <c r="L22" s="67">
        <f t="shared" si="3"/>
        <v>27</v>
      </c>
      <c r="M22" s="68">
        <f t="shared" si="4"/>
        <v>78.3</v>
      </c>
      <c r="N22" s="149">
        <f t="shared" si="5"/>
        <v>314.59999999999997</v>
      </c>
      <c r="O22" s="70"/>
    </row>
    <row r="23" spans="1:16" outlineLevel="1">
      <c r="C23" s="71"/>
      <c r="D23" s="58" t="str">
        <f>[2]СТАРТ!O79</f>
        <v>624С</v>
      </c>
      <c r="E23" s="56">
        <f>[2]СТАРТ!P79</f>
        <v>5</v>
      </c>
      <c r="F23" s="65">
        <f>[2]СТАРТ!Q79</f>
        <v>2.6</v>
      </c>
      <c r="G23" s="66">
        <v>3.5</v>
      </c>
      <c r="H23" s="66">
        <v>3.5</v>
      </c>
      <c r="I23" s="66">
        <v>4</v>
      </c>
      <c r="J23" s="66">
        <v>4</v>
      </c>
      <c r="K23" s="66">
        <v>4</v>
      </c>
      <c r="L23" s="67">
        <f t="shared" si="3"/>
        <v>11.5</v>
      </c>
      <c r="M23" s="68">
        <f t="shared" si="4"/>
        <v>29.900000000000002</v>
      </c>
      <c r="N23" s="149">
        <f t="shared" si="5"/>
        <v>314.59999999999997</v>
      </c>
      <c r="O23" s="70"/>
    </row>
    <row r="24" spans="1:16" outlineLevel="1">
      <c r="C24" s="71"/>
      <c r="D24" s="58" t="str">
        <f>[2]СТАРТ!R79</f>
        <v>5233Д</v>
      </c>
      <c r="E24" s="56">
        <f>[2]СТАРТ!S79</f>
        <v>5</v>
      </c>
      <c r="F24" s="65">
        <f>[2]СТАРТ!T79</f>
        <v>2.5</v>
      </c>
      <c r="G24" s="66">
        <v>6.5</v>
      </c>
      <c r="H24" s="66">
        <v>7</v>
      </c>
      <c r="I24" s="66">
        <v>6.5</v>
      </c>
      <c r="J24" s="66">
        <v>6.5</v>
      </c>
      <c r="K24" s="66">
        <v>6.5</v>
      </c>
      <c r="L24" s="67">
        <f t="shared" si="3"/>
        <v>19.5</v>
      </c>
      <c r="M24" s="68">
        <f t="shared" si="4"/>
        <v>48.75</v>
      </c>
      <c r="N24" s="149">
        <f t="shared" si="5"/>
        <v>314.59999999999997</v>
      </c>
      <c r="O24" s="70"/>
    </row>
    <row r="25" spans="1:16" ht="12.75">
      <c r="D25" s="73" t="s">
        <v>16</v>
      </c>
      <c r="F25" s="74">
        <f>SUM(F19:F24)</f>
        <v>15.899999999999999</v>
      </c>
      <c r="M25" s="76">
        <f>SUM(M19:M24)</f>
        <v>314.59999999999997</v>
      </c>
      <c r="N25" s="149">
        <f t="shared" si="5"/>
        <v>314.59999999999997</v>
      </c>
    </row>
    <row r="26" spans="1:16" s="64" customFormat="1" ht="15">
      <c r="A26" s="55">
        <v>3</v>
      </c>
      <c r="B26" s="56">
        <f>[2]СТАРТ!B86</f>
        <v>11</v>
      </c>
      <c r="C26" s="57" t="str">
        <f>[2]СТАРТ!C86</f>
        <v>Едутов Игорь,2004,1,Санкт-Петербург "Невская Волна"</v>
      </c>
      <c r="D26" s="58"/>
      <c r="E26" s="55"/>
      <c r="F26" s="59"/>
      <c r="G26" s="57"/>
      <c r="H26" s="57"/>
      <c r="I26" s="57"/>
      <c r="J26" s="57"/>
      <c r="K26" s="60"/>
      <c r="L26" s="57"/>
      <c r="M26" s="55"/>
      <c r="N26" s="61">
        <f>M33</f>
        <v>290.8</v>
      </c>
      <c r="O26" s="62"/>
      <c r="P26" s="63" t="str">
        <f>[2]СТАРТ!R86</f>
        <v>Данюковы Р.В.,С.О.</v>
      </c>
    </row>
    <row r="27" spans="1:16" s="64" customFormat="1" outlineLevel="1">
      <c r="A27" s="55"/>
      <c r="B27" s="56"/>
      <c r="C27" s="57"/>
      <c r="D27" s="58" t="str">
        <f>[2]СТАРТ!C87</f>
        <v>105В</v>
      </c>
      <c r="E27" s="56">
        <f>[2]СТАРТ!D87</f>
        <v>7</v>
      </c>
      <c r="F27" s="65">
        <f>[2]СТАРТ!E87</f>
        <v>2.4</v>
      </c>
      <c r="G27" s="66">
        <v>6</v>
      </c>
      <c r="H27" s="66">
        <v>6</v>
      </c>
      <c r="I27" s="66">
        <v>6.5</v>
      </c>
      <c r="J27" s="66">
        <v>6</v>
      </c>
      <c r="K27" s="66">
        <v>6</v>
      </c>
      <c r="L27" s="67">
        <f t="shared" ref="L27:L32" si="6">(SUM(G27:K27) -MAX(G27:K27)-MIN(G27:K27))</f>
        <v>18</v>
      </c>
      <c r="M27" s="68">
        <f t="shared" ref="M27:M32" si="7">(SUM(G27:K27) -MAX(G27:K27)-MIN(G27:K27))*F27</f>
        <v>43.199999999999996</v>
      </c>
      <c r="N27" s="149">
        <f t="shared" ref="N27:N33" si="8">N26</f>
        <v>290.8</v>
      </c>
      <c r="O27" s="62"/>
      <c r="P27" s="63"/>
    </row>
    <row r="28" spans="1:16" s="64" customFormat="1" outlineLevel="1">
      <c r="A28" s="55"/>
      <c r="B28" s="56"/>
      <c r="C28" s="57"/>
      <c r="D28" s="58" t="str">
        <f>[2]СТАРТ!F87</f>
        <v>405С</v>
      </c>
      <c r="E28" s="56">
        <f>[2]СТАРТ!G87</f>
        <v>7</v>
      </c>
      <c r="F28" s="65">
        <f>[2]СТАРТ!H87</f>
        <v>2.7</v>
      </c>
      <c r="G28" s="66">
        <v>8</v>
      </c>
      <c r="H28" s="66">
        <v>8</v>
      </c>
      <c r="I28" s="66">
        <v>7.5</v>
      </c>
      <c r="J28" s="66">
        <v>7</v>
      </c>
      <c r="K28" s="66">
        <v>8</v>
      </c>
      <c r="L28" s="67">
        <f t="shared" si="6"/>
        <v>23.5</v>
      </c>
      <c r="M28" s="68">
        <f t="shared" si="7"/>
        <v>63.45</v>
      </c>
      <c r="N28" s="149">
        <f t="shared" si="8"/>
        <v>290.8</v>
      </c>
      <c r="O28" s="62"/>
      <c r="P28" s="63"/>
    </row>
    <row r="29" spans="1:16" outlineLevel="1">
      <c r="C29" s="71"/>
      <c r="D29" s="58" t="str">
        <f>[2]СТАРТ!I87</f>
        <v>205С</v>
      </c>
      <c r="E29" s="56">
        <f>[2]СТАРТ!J87</f>
        <v>7</v>
      </c>
      <c r="F29" s="65">
        <f>[2]СТАРТ!K87</f>
        <v>2.8</v>
      </c>
      <c r="G29" s="66">
        <v>6.5</v>
      </c>
      <c r="H29" s="66">
        <v>6.5</v>
      </c>
      <c r="I29" s="66">
        <v>6.5</v>
      </c>
      <c r="J29" s="66">
        <v>6.5</v>
      </c>
      <c r="K29" s="66">
        <v>6.5</v>
      </c>
      <c r="L29" s="67">
        <f t="shared" si="6"/>
        <v>19.5</v>
      </c>
      <c r="M29" s="68">
        <f t="shared" si="7"/>
        <v>54.599999999999994</v>
      </c>
      <c r="N29" s="149">
        <f t="shared" si="8"/>
        <v>290.8</v>
      </c>
      <c r="O29" s="70"/>
    </row>
    <row r="30" spans="1:16" outlineLevel="1">
      <c r="C30" s="71"/>
      <c r="D30" s="58" t="str">
        <f>[2]СТАРТ!L87</f>
        <v>305С</v>
      </c>
      <c r="E30" s="56">
        <f>[2]СТАРТ!M87</f>
        <v>7</v>
      </c>
      <c r="F30" s="65">
        <f>[2]СТАРТ!N87</f>
        <v>2.9</v>
      </c>
      <c r="G30" s="66">
        <v>5</v>
      </c>
      <c r="H30" s="66">
        <v>4.5</v>
      </c>
      <c r="I30" s="66">
        <v>5</v>
      </c>
      <c r="J30" s="66">
        <v>4.5</v>
      </c>
      <c r="K30" s="66">
        <v>5</v>
      </c>
      <c r="L30" s="67">
        <f t="shared" si="6"/>
        <v>14.5</v>
      </c>
      <c r="M30" s="68">
        <f t="shared" si="7"/>
        <v>42.05</v>
      </c>
      <c r="N30" s="149">
        <f t="shared" si="8"/>
        <v>290.8</v>
      </c>
      <c r="O30" s="70"/>
    </row>
    <row r="31" spans="1:16" outlineLevel="1">
      <c r="C31" s="71"/>
      <c r="D31" s="58" t="str">
        <f>[2]СТАРТ!O87</f>
        <v>624С</v>
      </c>
      <c r="E31" s="56">
        <f>[2]СТАРТ!P87</f>
        <v>5</v>
      </c>
      <c r="F31" s="65">
        <f>[2]СТАРТ!Q87</f>
        <v>2.6</v>
      </c>
      <c r="G31" s="66">
        <v>6</v>
      </c>
      <c r="H31" s="66">
        <v>6</v>
      </c>
      <c r="I31" s="66">
        <v>6</v>
      </c>
      <c r="J31" s="66">
        <v>6</v>
      </c>
      <c r="K31" s="66">
        <v>5.5</v>
      </c>
      <c r="L31" s="67">
        <f t="shared" si="6"/>
        <v>18</v>
      </c>
      <c r="M31" s="68">
        <f t="shared" si="7"/>
        <v>46.800000000000004</v>
      </c>
      <c r="N31" s="149">
        <f t="shared" si="8"/>
        <v>290.8</v>
      </c>
      <c r="O31" s="70"/>
    </row>
    <row r="32" spans="1:16" outlineLevel="1">
      <c r="C32" s="71"/>
      <c r="D32" s="58" t="str">
        <f>[2]СТАРТ!R87</f>
        <v>5132Д</v>
      </c>
      <c r="E32" s="56">
        <f>[2]СТАРТ!S87</f>
        <v>5</v>
      </c>
      <c r="F32" s="65">
        <f>[2]СТАРТ!T87</f>
        <v>2.2000000000000002</v>
      </c>
      <c r="G32" s="66">
        <v>6</v>
      </c>
      <c r="H32" s="66">
        <v>6.5</v>
      </c>
      <c r="I32" s="66">
        <v>6</v>
      </c>
      <c r="J32" s="66">
        <v>6</v>
      </c>
      <c r="K32" s="66">
        <v>6.5</v>
      </c>
      <c r="L32" s="67">
        <f t="shared" si="6"/>
        <v>18.5</v>
      </c>
      <c r="M32" s="68">
        <f t="shared" si="7"/>
        <v>40.700000000000003</v>
      </c>
      <c r="N32" s="149">
        <f t="shared" si="8"/>
        <v>290.8</v>
      </c>
      <c r="O32" s="70"/>
    </row>
    <row r="33" spans="1:16" ht="12.75">
      <c r="D33" s="73" t="s">
        <v>16</v>
      </c>
      <c r="F33" s="74">
        <f>SUM(F27:F32)</f>
        <v>15.599999999999998</v>
      </c>
      <c r="M33" s="76">
        <f>SUM(M27:M32)</f>
        <v>290.8</v>
      </c>
      <c r="N33" s="149">
        <f t="shared" si="8"/>
        <v>290.8</v>
      </c>
    </row>
    <row r="34" spans="1:16" s="64" customFormat="1" ht="15">
      <c r="A34" s="55">
        <v>4</v>
      </c>
      <c r="B34" s="56">
        <f>[2]СТАРТ!B94</f>
        <v>12</v>
      </c>
      <c r="C34" s="57" t="str">
        <f>[2]СТАРТ!C94</f>
        <v>Козачок Александр,2004,1,Москва "Юность Москвы"</v>
      </c>
      <c r="D34" s="58"/>
      <c r="E34" s="55"/>
      <c r="F34" s="59"/>
      <c r="G34" s="57"/>
      <c r="H34" s="57"/>
      <c r="I34" s="57"/>
      <c r="J34" s="57"/>
      <c r="K34" s="60"/>
      <c r="L34" s="57"/>
      <c r="M34" s="55"/>
      <c r="N34" s="61">
        <f>M41</f>
        <v>232.75</v>
      </c>
      <c r="O34" s="62"/>
      <c r="P34" s="63" t="str">
        <f>[2]СТАРТ!R94</f>
        <v>Каребо Г.И.,Каминская Г.Н.</v>
      </c>
    </row>
    <row r="35" spans="1:16" s="64" customFormat="1" outlineLevel="1">
      <c r="A35" s="55"/>
      <c r="B35" s="56"/>
      <c r="C35" s="57"/>
      <c r="D35" s="58" t="str">
        <f>[2]СТАРТ!C95</f>
        <v>403В</v>
      </c>
      <c r="E35" s="56">
        <f>[2]СТАРТ!D95</f>
        <v>5</v>
      </c>
      <c r="F35" s="65">
        <f>[2]СТАРТ!E95</f>
        <v>2.4</v>
      </c>
      <c r="G35" s="66">
        <v>6</v>
      </c>
      <c r="H35" s="66">
        <v>5.5</v>
      </c>
      <c r="I35" s="66">
        <v>5.5</v>
      </c>
      <c r="J35" s="66">
        <v>5.5</v>
      </c>
      <c r="K35" s="66">
        <v>5.5</v>
      </c>
      <c r="L35" s="67">
        <f t="shared" ref="L35:L40" si="9">(SUM(G35:K35) -MAX(G35:K35)-MIN(G35:K35))</f>
        <v>16.5</v>
      </c>
      <c r="M35" s="68">
        <f t="shared" ref="M35:M40" si="10">(SUM(G35:K35) -MAX(G35:K35)-MIN(G35:K35))*F35</f>
        <v>39.6</v>
      </c>
      <c r="N35" s="149">
        <f t="shared" ref="N35:N41" si="11">N34</f>
        <v>232.75</v>
      </c>
      <c r="O35" s="62"/>
      <c r="P35" s="63"/>
    </row>
    <row r="36" spans="1:16" s="64" customFormat="1" outlineLevel="1">
      <c r="A36" s="55"/>
      <c r="B36" s="56"/>
      <c r="C36" s="57"/>
      <c r="D36" s="58" t="str">
        <f>[2]СТАРТ!F95</f>
        <v>105В</v>
      </c>
      <c r="E36" s="56">
        <f>[2]СТАРТ!G95</f>
        <v>7</v>
      </c>
      <c r="F36" s="65">
        <f>[2]СТАРТ!H95</f>
        <v>2.4</v>
      </c>
      <c r="G36" s="66">
        <v>7.5</v>
      </c>
      <c r="H36" s="66">
        <v>7.5</v>
      </c>
      <c r="I36" s="66">
        <v>7</v>
      </c>
      <c r="J36" s="66">
        <v>7</v>
      </c>
      <c r="K36" s="66">
        <v>7.5</v>
      </c>
      <c r="L36" s="67">
        <f t="shared" si="9"/>
        <v>22</v>
      </c>
      <c r="M36" s="68">
        <f t="shared" si="10"/>
        <v>52.8</v>
      </c>
      <c r="N36" s="149">
        <f t="shared" si="11"/>
        <v>232.75</v>
      </c>
      <c r="O36" s="62"/>
      <c r="P36" s="63"/>
    </row>
    <row r="37" spans="1:16" outlineLevel="1">
      <c r="C37" s="71"/>
      <c r="D37" s="58" t="str">
        <f>[2]СТАРТ!I95</f>
        <v>301В</v>
      </c>
      <c r="E37" s="56">
        <f>[2]СТАРТ!J95</f>
        <v>7</v>
      </c>
      <c r="F37" s="65">
        <f>[2]СТАРТ!K95</f>
        <v>1.9</v>
      </c>
      <c r="G37" s="66">
        <v>7</v>
      </c>
      <c r="H37" s="66">
        <v>7</v>
      </c>
      <c r="I37" s="66">
        <v>7</v>
      </c>
      <c r="J37" s="66">
        <v>7.5</v>
      </c>
      <c r="K37" s="66">
        <v>7</v>
      </c>
      <c r="L37" s="67">
        <f t="shared" si="9"/>
        <v>21</v>
      </c>
      <c r="M37" s="68">
        <f t="shared" si="10"/>
        <v>39.9</v>
      </c>
      <c r="N37" s="149">
        <f t="shared" si="11"/>
        <v>232.75</v>
      </c>
      <c r="O37" s="70"/>
    </row>
    <row r="38" spans="1:16" outlineLevel="1">
      <c r="C38" s="71"/>
      <c r="D38" s="58" t="str">
        <f>[2]СТАРТ!L95</f>
        <v>612В</v>
      </c>
      <c r="E38" s="56">
        <f>[2]СТАРТ!M95</f>
        <v>7</v>
      </c>
      <c r="F38" s="65">
        <f>[2]СТАРТ!N95</f>
        <v>1.8</v>
      </c>
      <c r="G38" s="66">
        <v>5</v>
      </c>
      <c r="H38" s="66">
        <v>5</v>
      </c>
      <c r="I38" s="66">
        <v>5</v>
      </c>
      <c r="J38" s="66">
        <v>4.5</v>
      </c>
      <c r="K38" s="66">
        <v>5.5</v>
      </c>
      <c r="L38" s="67">
        <f t="shared" si="9"/>
        <v>15</v>
      </c>
      <c r="M38" s="68">
        <f t="shared" si="10"/>
        <v>27</v>
      </c>
      <c r="N38" s="149">
        <f t="shared" si="11"/>
        <v>232.75</v>
      </c>
      <c r="O38" s="70"/>
    </row>
    <row r="39" spans="1:16" outlineLevel="1">
      <c r="C39" s="71"/>
      <c r="D39" s="58" t="str">
        <f>[2]СТАРТ!O95</f>
        <v>203В</v>
      </c>
      <c r="E39" s="56">
        <f>[2]СТАРТ!P95</f>
        <v>5</v>
      </c>
      <c r="F39" s="65">
        <f>[2]СТАРТ!Q95</f>
        <v>2.2999999999999998</v>
      </c>
      <c r="G39" s="66">
        <v>4.5</v>
      </c>
      <c r="H39" s="66">
        <v>5</v>
      </c>
      <c r="I39" s="66">
        <v>5</v>
      </c>
      <c r="J39" s="66">
        <v>4.5</v>
      </c>
      <c r="K39" s="66">
        <v>4.5</v>
      </c>
      <c r="L39" s="67">
        <f t="shared" si="9"/>
        <v>14</v>
      </c>
      <c r="M39" s="68">
        <f t="shared" si="10"/>
        <v>32.199999999999996</v>
      </c>
      <c r="N39" s="149">
        <f t="shared" si="11"/>
        <v>232.75</v>
      </c>
      <c r="O39" s="70"/>
    </row>
    <row r="40" spans="1:16" outlineLevel="1">
      <c r="C40" s="71"/>
      <c r="D40" s="58" t="str">
        <f>[2]СТАРТ!R95</f>
        <v>5233Д</v>
      </c>
      <c r="E40" s="56">
        <f>[2]СТАРТ!S95</f>
        <v>5</v>
      </c>
      <c r="F40" s="65">
        <f>[2]СТАРТ!T95</f>
        <v>2.5</v>
      </c>
      <c r="G40" s="66">
        <v>5</v>
      </c>
      <c r="H40" s="66">
        <v>5.5</v>
      </c>
      <c r="I40" s="66">
        <v>6</v>
      </c>
      <c r="J40" s="66">
        <v>5.5</v>
      </c>
      <c r="K40" s="66">
        <v>5.5</v>
      </c>
      <c r="L40" s="67">
        <f t="shared" si="9"/>
        <v>16.5</v>
      </c>
      <c r="M40" s="68">
        <f t="shared" si="10"/>
        <v>41.25</v>
      </c>
      <c r="N40" s="149">
        <f t="shared" si="11"/>
        <v>232.75</v>
      </c>
      <c r="O40" s="70"/>
    </row>
    <row r="41" spans="1:16" ht="12.75">
      <c r="D41" s="73" t="s">
        <v>16</v>
      </c>
      <c r="F41" s="74">
        <f>SUM(F35:F40)</f>
        <v>13.3</v>
      </c>
      <c r="M41" s="76">
        <f>SUM(M35:M40)</f>
        <v>232.75</v>
      </c>
      <c r="N41" s="149">
        <f t="shared" si="11"/>
        <v>232.75</v>
      </c>
    </row>
    <row r="42" spans="1:16" s="64" customFormat="1" ht="15">
      <c r="A42" s="55">
        <v>5</v>
      </c>
      <c r="B42" s="56">
        <f>[2]СТАРТ!B54</f>
        <v>7</v>
      </c>
      <c r="C42" s="57" t="str">
        <f>[2]СТАРТ!C54</f>
        <v>Рыженков Кирилл,2004,1,Электросталь СДЮСШОР</v>
      </c>
      <c r="D42" s="58"/>
      <c r="E42" s="55"/>
      <c r="F42" s="59"/>
      <c r="G42" s="57"/>
      <c r="H42" s="57"/>
      <c r="I42" s="57"/>
      <c r="J42" s="57"/>
      <c r="K42" s="60"/>
      <c r="L42" s="57"/>
      <c r="M42" s="55"/>
      <c r="N42" s="61">
        <f>M49</f>
        <v>226.64999999999998</v>
      </c>
      <c r="O42" s="62"/>
      <c r="P42" s="63" t="str">
        <f>[2]СТАРТ!R54</f>
        <v>Соколова Н.Ю.,Дроздова Ю.И.</v>
      </c>
    </row>
    <row r="43" spans="1:16" s="64" customFormat="1" outlineLevel="1">
      <c r="A43" s="55"/>
      <c r="B43" s="56"/>
      <c r="C43" s="57"/>
      <c r="D43" s="58" t="str">
        <f>[2]СТАРТ!C55</f>
        <v>105В</v>
      </c>
      <c r="E43" s="56">
        <f>[2]СТАРТ!D55</f>
        <v>5</v>
      </c>
      <c r="F43" s="65">
        <f>[2]СТАРТ!E55</f>
        <v>2.6</v>
      </c>
      <c r="G43" s="66">
        <v>3.5</v>
      </c>
      <c r="H43" s="66">
        <v>4</v>
      </c>
      <c r="I43" s="66">
        <v>3</v>
      </c>
      <c r="J43" s="66">
        <v>3</v>
      </c>
      <c r="K43" s="66">
        <v>4</v>
      </c>
      <c r="L43" s="67">
        <f t="shared" ref="L43:L48" si="12">(SUM(G43:K43) -MAX(G43:K43)-MIN(G43:K43))</f>
        <v>10.5</v>
      </c>
      <c r="M43" s="68">
        <f t="shared" ref="M43:M48" si="13">(SUM(G43:K43) -MAX(G43:K43)-MIN(G43:K43))*F43</f>
        <v>27.3</v>
      </c>
      <c r="N43" s="149">
        <f t="shared" ref="N43:N49" si="14">N42</f>
        <v>226.64999999999998</v>
      </c>
      <c r="O43" s="62"/>
      <c r="P43" s="63"/>
    </row>
    <row r="44" spans="1:16" s="64" customFormat="1" outlineLevel="1">
      <c r="A44" s="55"/>
      <c r="B44" s="56"/>
      <c r="C44" s="57"/>
      <c r="D44" s="58" t="str">
        <f>[2]СТАРТ!F55</f>
        <v>405С</v>
      </c>
      <c r="E44" s="56">
        <f>[2]СТАРТ!G55</f>
        <v>7</v>
      </c>
      <c r="F44" s="65">
        <f>[2]СТАРТ!H55</f>
        <v>2.7</v>
      </c>
      <c r="G44" s="66">
        <v>6.5</v>
      </c>
      <c r="H44" s="66">
        <v>7</v>
      </c>
      <c r="I44" s="66">
        <v>6</v>
      </c>
      <c r="J44" s="66">
        <v>6.5</v>
      </c>
      <c r="K44" s="66">
        <v>7</v>
      </c>
      <c r="L44" s="67">
        <f t="shared" si="12"/>
        <v>20</v>
      </c>
      <c r="M44" s="68">
        <f t="shared" si="13"/>
        <v>54</v>
      </c>
      <c r="N44" s="149">
        <f t="shared" si="14"/>
        <v>226.64999999999998</v>
      </c>
      <c r="O44" s="62"/>
      <c r="P44" s="63"/>
    </row>
    <row r="45" spans="1:16" outlineLevel="1">
      <c r="C45" s="71"/>
      <c r="D45" s="58" t="str">
        <f>[2]СТАРТ!I55</f>
        <v>614В</v>
      </c>
      <c r="E45" s="56">
        <f>[2]СТАРТ!J55</f>
        <v>7</v>
      </c>
      <c r="F45" s="65">
        <f>[2]СТАРТ!K55</f>
        <v>2.2999999999999998</v>
      </c>
      <c r="G45" s="66">
        <v>5.5</v>
      </c>
      <c r="H45" s="66">
        <v>5.5</v>
      </c>
      <c r="I45" s="66">
        <v>6</v>
      </c>
      <c r="J45" s="66">
        <v>6</v>
      </c>
      <c r="K45" s="66">
        <v>5.5</v>
      </c>
      <c r="L45" s="67">
        <f t="shared" si="12"/>
        <v>17</v>
      </c>
      <c r="M45" s="68">
        <f t="shared" si="13"/>
        <v>39.099999999999994</v>
      </c>
      <c r="N45" s="149">
        <f t="shared" si="14"/>
        <v>226.64999999999998</v>
      </c>
      <c r="O45" s="70"/>
    </row>
    <row r="46" spans="1:16" outlineLevel="1">
      <c r="C46" s="71"/>
      <c r="D46" s="58" t="str">
        <f>[2]СТАРТ!L55</f>
        <v>203В</v>
      </c>
      <c r="E46" s="56">
        <f>[2]СТАРТ!M55</f>
        <v>5</v>
      </c>
      <c r="F46" s="65">
        <f>[2]СТАРТ!N55</f>
        <v>2.2999999999999998</v>
      </c>
      <c r="G46" s="66">
        <v>6</v>
      </c>
      <c r="H46" s="66">
        <v>6.5</v>
      </c>
      <c r="I46" s="66">
        <v>6</v>
      </c>
      <c r="J46" s="66">
        <v>6.5</v>
      </c>
      <c r="K46" s="66">
        <v>6.5</v>
      </c>
      <c r="L46" s="67">
        <f t="shared" si="12"/>
        <v>19</v>
      </c>
      <c r="M46" s="68">
        <f t="shared" si="13"/>
        <v>43.699999999999996</v>
      </c>
      <c r="N46" s="149">
        <f t="shared" si="14"/>
        <v>226.64999999999998</v>
      </c>
      <c r="O46" s="70"/>
    </row>
    <row r="47" spans="1:16" outlineLevel="1">
      <c r="C47" s="71"/>
      <c r="D47" s="58" t="str">
        <f>[2]СТАРТ!O55</f>
        <v>301В</v>
      </c>
      <c r="E47" s="56">
        <f>[2]СТАРТ!P55</f>
        <v>5</v>
      </c>
      <c r="F47" s="65">
        <f>[2]СТАРТ!Q55</f>
        <v>1.7</v>
      </c>
      <c r="G47" s="66">
        <v>4</v>
      </c>
      <c r="H47" s="66">
        <v>5</v>
      </c>
      <c r="I47" s="66">
        <v>4</v>
      </c>
      <c r="J47" s="66">
        <v>4.5</v>
      </c>
      <c r="K47" s="66">
        <v>5</v>
      </c>
      <c r="L47" s="67">
        <f t="shared" si="12"/>
        <v>13.5</v>
      </c>
      <c r="M47" s="68">
        <f t="shared" si="13"/>
        <v>22.95</v>
      </c>
      <c r="N47" s="149">
        <f t="shared" si="14"/>
        <v>226.64999999999998</v>
      </c>
      <c r="O47" s="70"/>
    </row>
    <row r="48" spans="1:16" outlineLevel="1">
      <c r="C48" s="71"/>
      <c r="D48" s="58" t="str">
        <f>[2]СТАРТ!R55</f>
        <v>5132Д</v>
      </c>
      <c r="E48" s="56">
        <f>[2]СТАРТ!S55</f>
        <v>5</v>
      </c>
      <c r="F48" s="65">
        <f>[2]СТАРТ!T55</f>
        <v>2.2000000000000002</v>
      </c>
      <c r="G48" s="66">
        <v>6</v>
      </c>
      <c r="H48" s="66">
        <v>6</v>
      </c>
      <c r="I48" s="66">
        <v>6</v>
      </c>
      <c r="J48" s="66">
        <v>6</v>
      </c>
      <c r="K48" s="66">
        <v>6.5</v>
      </c>
      <c r="L48" s="67">
        <f t="shared" si="12"/>
        <v>18</v>
      </c>
      <c r="M48" s="68">
        <f t="shared" si="13"/>
        <v>39.6</v>
      </c>
      <c r="N48" s="149">
        <f t="shared" si="14"/>
        <v>226.64999999999998</v>
      </c>
      <c r="O48" s="70"/>
    </row>
    <row r="49" spans="1:16" ht="12.75">
      <c r="D49" s="73" t="s">
        <v>16</v>
      </c>
      <c r="F49" s="74">
        <f>SUM(F43:F48)</f>
        <v>13.8</v>
      </c>
      <c r="M49" s="76">
        <f>SUM(M43:M48)</f>
        <v>226.64999999999998</v>
      </c>
      <c r="N49" s="149">
        <f t="shared" si="14"/>
        <v>226.64999999999998</v>
      </c>
    </row>
    <row r="50" spans="1:16" s="64" customFormat="1" ht="15">
      <c r="A50" s="55">
        <v>6</v>
      </c>
      <c r="B50" s="56">
        <f>[2]СТАРТ!B62</f>
        <v>8</v>
      </c>
      <c r="C50" s="57" t="str">
        <f>[2]СТАРТ!C62</f>
        <v xml:space="preserve">Новиков Александр,2004,1,МО,Руза СЮСШОР </v>
      </c>
      <c r="D50" s="58"/>
      <c r="E50" s="55"/>
      <c r="F50" s="59"/>
      <c r="G50" s="57"/>
      <c r="H50" s="57"/>
      <c r="I50" s="57"/>
      <c r="J50" s="57"/>
      <c r="K50" s="60"/>
      <c r="L50" s="57"/>
      <c r="M50" s="55"/>
      <c r="N50" s="61">
        <f>M57</f>
        <v>214.14999999999998</v>
      </c>
      <c r="O50" s="62"/>
      <c r="P50" s="63" t="str">
        <f>[2]СТАРТ!R62</f>
        <v>Косырев А.В.,Толмачева И.В.</v>
      </c>
    </row>
    <row r="51" spans="1:16" s="64" customFormat="1" outlineLevel="1">
      <c r="A51" s="55"/>
      <c r="B51" s="56"/>
      <c r="C51" s="57"/>
      <c r="D51" s="58" t="str">
        <f>[2]СТАРТ!C63</f>
        <v>405С</v>
      </c>
      <c r="E51" s="56">
        <f>[2]СТАРТ!D63</f>
        <v>7</v>
      </c>
      <c r="F51" s="65">
        <f>[2]СТАРТ!E63</f>
        <v>2.7</v>
      </c>
      <c r="G51" s="66">
        <v>6</v>
      </c>
      <c r="H51" s="66">
        <v>6.5</v>
      </c>
      <c r="I51" s="66">
        <v>6</v>
      </c>
      <c r="J51" s="66">
        <v>6.5</v>
      </c>
      <c r="K51" s="66">
        <v>6.5</v>
      </c>
      <c r="L51" s="67">
        <f t="shared" ref="L51:L56" si="15">(SUM(G51:K51) -MAX(G51:K51)-MIN(G51:K51))</f>
        <v>19</v>
      </c>
      <c r="M51" s="68">
        <f t="shared" ref="M51:M56" si="16">(SUM(G51:K51) -MAX(G51:K51)-MIN(G51:K51))*F51</f>
        <v>51.300000000000004</v>
      </c>
      <c r="N51" s="149">
        <f t="shared" ref="N51:N57" si="17">N50</f>
        <v>214.14999999999998</v>
      </c>
      <c r="O51" s="62"/>
      <c r="P51" s="63"/>
    </row>
    <row r="52" spans="1:16" s="64" customFormat="1" outlineLevel="1">
      <c r="A52" s="55"/>
      <c r="B52" s="56"/>
      <c r="C52" s="57"/>
      <c r="D52" s="58" t="str">
        <f>[2]СТАРТ!F63</f>
        <v>105В</v>
      </c>
      <c r="E52" s="56">
        <f>[2]СТАРТ!G63</f>
        <v>7</v>
      </c>
      <c r="F52" s="65">
        <f>[2]СТАРТ!H63</f>
        <v>2.4</v>
      </c>
      <c r="G52" s="66">
        <v>6</v>
      </c>
      <c r="H52" s="66">
        <v>6</v>
      </c>
      <c r="I52" s="66">
        <v>6</v>
      </c>
      <c r="J52" s="66">
        <v>6</v>
      </c>
      <c r="K52" s="66">
        <v>6.5</v>
      </c>
      <c r="L52" s="67">
        <f t="shared" si="15"/>
        <v>18</v>
      </c>
      <c r="M52" s="68">
        <f t="shared" si="16"/>
        <v>43.199999999999996</v>
      </c>
      <c r="N52" s="149">
        <f t="shared" si="17"/>
        <v>214.14999999999998</v>
      </c>
      <c r="O52" s="62"/>
      <c r="P52" s="63"/>
    </row>
    <row r="53" spans="1:16" outlineLevel="1">
      <c r="C53" s="71"/>
      <c r="D53" s="58" t="str">
        <f>[2]СТАРТ!I63</f>
        <v>203В</v>
      </c>
      <c r="E53" s="56">
        <f>[2]СТАРТ!J63</f>
        <v>5</v>
      </c>
      <c r="F53" s="65">
        <f>[2]СТАРТ!K63</f>
        <v>2.2999999999999998</v>
      </c>
      <c r="G53" s="66">
        <v>4</v>
      </c>
      <c r="H53" s="66">
        <v>4</v>
      </c>
      <c r="I53" s="66">
        <v>4</v>
      </c>
      <c r="J53" s="66">
        <v>4.5</v>
      </c>
      <c r="K53" s="66">
        <v>4.5</v>
      </c>
      <c r="L53" s="67">
        <f t="shared" si="15"/>
        <v>12.5</v>
      </c>
      <c r="M53" s="68">
        <f t="shared" si="16"/>
        <v>28.749999999999996</v>
      </c>
      <c r="N53" s="149">
        <f t="shared" si="17"/>
        <v>214.14999999999998</v>
      </c>
      <c r="O53" s="70"/>
    </row>
    <row r="54" spans="1:16" outlineLevel="1">
      <c r="C54" s="71"/>
      <c r="D54" s="58" t="str">
        <f>[2]СТАРТ!L63</f>
        <v>303С</v>
      </c>
      <c r="E54" s="56">
        <f>[2]СТАРТ!M63</f>
        <v>5</v>
      </c>
      <c r="F54" s="65">
        <f>[2]СТАРТ!N63</f>
        <v>2.1</v>
      </c>
      <c r="G54" s="66">
        <v>4.5</v>
      </c>
      <c r="H54" s="66">
        <v>4.5</v>
      </c>
      <c r="I54" s="66">
        <v>4</v>
      </c>
      <c r="J54" s="66">
        <v>5</v>
      </c>
      <c r="K54" s="66">
        <v>4.5</v>
      </c>
      <c r="L54" s="67">
        <f t="shared" si="15"/>
        <v>13.5</v>
      </c>
      <c r="M54" s="68">
        <f t="shared" si="16"/>
        <v>28.35</v>
      </c>
      <c r="N54" s="149">
        <f t="shared" si="17"/>
        <v>214.14999999999998</v>
      </c>
      <c r="O54" s="70"/>
    </row>
    <row r="55" spans="1:16" outlineLevel="1">
      <c r="C55" s="71"/>
      <c r="D55" s="58" t="str">
        <f>[2]СТАРТ!O63</f>
        <v>5132Д</v>
      </c>
      <c r="E55" s="56">
        <f>[2]СТАРТ!P63</f>
        <v>5</v>
      </c>
      <c r="F55" s="65">
        <f>[2]СТАРТ!Q63</f>
        <v>2.2000000000000002</v>
      </c>
      <c r="G55" s="66">
        <v>6</v>
      </c>
      <c r="H55" s="66">
        <v>6</v>
      </c>
      <c r="I55" s="66">
        <v>6</v>
      </c>
      <c r="J55" s="66">
        <v>6.5</v>
      </c>
      <c r="K55" s="66">
        <v>6</v>
      </c>
      <c r="L55" s="67">
        <f t="shared" si="15"/>
        <v>18</v>
      </c>
      <c r="M55" s="68">
        <f t="shared" si="16"/>
        <v>39.6</v>
      </c>
      <c r="N55" s="149">
        <f t="shared" si="17"/>
        <v>214.14999999999998</v>
      </c>
      <c r="O55" s="70"/>
    </row>
    <row r="56" spans="1:16" outlineLevel="1">
      <c r="C56" s="71"/>
      <c r="D56" s="58" t="str">
        <f>[2]СТАРТ!R63</f>
        <v>612В</v>
      </c>
      <c r="E56" s="56">
        <f>[2]СТАРТ!S63</f>
        <v>5</v>
      </c>
      <c r="F56" s="65">
        <f>[2]СТАРТ!T63</f>
        <v>1.7</v>
      </c>
      <c r="G56" s="66">
        <v>5</v>
      </c>
      <c r="H56" s="66">
        <v>4</v>
      </c>
      <c r="I56" s="66">
        <v>5</v>
      </c>
      <c r="J56" s="66">
        <v>4.5</v>
      </c>
      <c r="K56" s="66">
        <v>4</v>
      </c>
      <c r="L56" s="67">
        <f t="shared" si="15"/>
        <v>13.5</v>
      </c>
      <c r="M56" s="68">
        <f t="shared" si="16"/>
        <v>22.95</v>
      </c>
      <c r="N56" s="149">
        <f t="shared" si="17"/>
        <v>214.14999999999998</v>
      </c>
      <c r="O56" s="70"/>
    </row>
    <row r="57" spans="1:16" ht="12.75">
      <c r="D57" s="73" t="s">
        <v>16</v>
      </c>
      <c r="F57" s="74">
        <f>SUM(F51:F56)</f>
        <v>13.399999999999999</v>
      </c>
      <c r="M57" s="76">
        <f>SUM(M51:M56)</f>
        <v>214.14999999999998</v>
      </c>
      <c r="N57" s="149">
        <f t="shared" si="17"/>
        <v>214.14999999999998</v>
      </c>
    </row>
    <row r="58" spans="1:16" s="64" customFormat="1" ht="15">
      <c r="A58" s="55">
        <v>7</v>
      </c>
      <c r="B58" s="56">
        <f>[2]СТАРТ!B70</f>
        <v>9</v>
      </c>
      <c r="C58" s="57" t="str">
        <f>[2]СТАРТ!C70</f>
        <v>Попов Данила,2004,1,Москва ЦСКА</v>
      </c>
      <c r="D58" s="58"/>
      <c r="E58" s="55"/>
      <c r="F58" s="59"/>
      <c r="G58" s="57"/>
      <c r="H58" s="57"/>
      <c r="I58" s="57"/>
      <c r="J58" s="57"/>
      <c r="K58" s="60"/>
      <c r="L58" s="57"/>
      <c r="M58" s="55"/>
      <c r="N58" s="61">
        <f>M65</f>
        <v>209.45</v>
      </c>
      <c r="O58" s="62"/>
      <c r="P58" s="63" t="str">
        <f>[2]СТАРТ!R70</f>
        <v>Немчинова Л.В.</v>
      </c>
    </row>
    <row r="59" spans="1:16" s="64" customFormat="1" outlineLevel="1">
      <c r="A59" s="55"/>
      <c r="B59" s="56"/>
      <c r="C59" s="57"/>
      <c r="D59" s="58" t="str">
        <f>[2]СТАРТ!C71</f>
        <v>105В</v>
      </c>
      <c r="E59" s="56">
        <f>[2]СТАРТ!D71</f>
        <v>7</v>
      </c>
      <c r="F59" s="65">
        <f>[2]СТАРТ!E71</f>
        <v>2.4</v>
      </c>
      <c r="G59" s="66">
        <v>6</v>
      </c>
      <c r="H59" s="66">
        <v>6.5</v>
      </c>
      <c r="I59" s="66">
        <v>6</v>
      </c>
      <c r="J59" s="66">
        <v>6.5</v>
      </c>
      <c r="K59" s="66">
        <v>6</v>
      </c>
      <c r="L59" s="67">
        <f t="shared" ref="L59:L64" si="18">(SUM(G59:K59) -MAX(G59:K59)-MIN(G59:K59))</f>
        <v>18.5</v>
      </c>
      <c r="M59" s="68">
        <f t="shared" ref="M59:M64" si="19">(SUM(G59:K59) -MAX(G59:K59)-MIN(G59:K59))*F59</f>
        <v>44.4</v>
      </c>
      <c r="N59" s="149">
        <f t="shared" ref="N59:N65" si="20">N58</f>
        <v>209.45</v>
      </c>
      <c r="O59" s="62"/>
      <c r="P59" s="63"/>
    </row>
    <row r="60" spans="1:16" s="64" customFormat="1" outlineLevel="1">
      <c r="A60" s="55"/>
      <c r="B60" s="56"/>
      <c r="C60" s="57"/>
      <c r="D60" s="58" t="str">
        <f>[2]СТАРТ!F71</f>
        <v>405С</v>
      </c>
      <c r="E60" s="56">
        <f>[2]СТАРТ!G71</f>
        <v>7</v>
      </c>
      <c r="F60" s="65">
        <f>[2]СТАРТ!H71</f>
        <v>2.7</v>
      </c>
      <c r="G60" s="66">
        <v>5.5</v>
      </c>
      <c r="H60" s="66">
        <v>5.5</v>
      </c>
      <c r="I60" s="66">
        <v>5.5</v>
      </c>
      <c r="J60" s="66">
        <v>5.5</v>
      </c>
      <c r="K60" s="66">
        <v>6</v>
      </c>
      <c r="L60" s="67">
        <f t="shared" si="18"/>
        <v>16.5</v>
      </c>
      <c r="M60" s="68">
        <f t="shared" si="19"/>
        <v>44.550000000000004</v>
      </c>
      <c r="N60" s="149">
        <f t="shared" si="20"/>
        <v>209.45</v>
      </c>
      <c r="O60" s="62"/>
      <c r="P60" s="63"/>
    </row>
    <row r="61" spans="1:16" outlineLevel="1">
      <c r="C61" s="71"/>
      <c r="D61" s="58" t="str">
        <f>[2]СТАРТ!I71</f>
        <v>614В</v>
      </c>
      <c r="E61" s="56">
        <f>[2]СТАРТ!J71</f>
        <v>10</v>
      </c>
      <c r="F61" s="65">
        <f>[2]СТАРТ!K71</f>
        <v>2.4</v>
      </c>
      <c r="G61" s="66">
        <v>4.5</v>
      </c>
      <c r="H61" s="66">
        <v>6</v>
      </c>
      <c r="I61" s="66">
        <v>5</v>
      </c>
      <c r="J61" s="66">
        <v>4.5</v>
      </c>
      <c r="K61" s="66">
        <v>5</v>
      </c>
      <c r="L61" s="67">
        <f t="shared" si="18"/>
        <v>14.5</v>
      </c>
      <c r="M61" s="68">
        <f t="shared" si="19"/>
        <v>34.799999999999997</v>
      </c>
      <c r="N61" s="149">
        <f t="shared" si="20"/>
        <v>209.45</v>
      </c>
      <c r="O61" s="70"/>
    </row>
    <row r="62" spans="1:16" outlineLevel="1">
      <c r="C62" s="71"/>
      <c r="D62" s="58" t="str">
        <f>[2]СТАРТ!L71</f>
        <v>303С</v>
      </c>
      <c r="E62" s="56">
        <f>[2]СТАРТ!M71</f>
        <v>5</v>
      </c>
      <c r="F62" s="65">
        <f>[2]СТАРТ!N71</f>
        <v>2.1</v>
      </c>
      <c r="G62" s="66">
        <v>3.5</v>
      </c>
      <c r="H62" s="66">
        <v>3</v>
      </c>
      <c r="I62" s="66">
        <v>3.5</v>
      </c>
      <c r="J62" s="66">
        <v>4.5</v>
      </c>
      <c r="K62" s="66">
        <v>4</v>
      </c>
      <c r="L62" s="67">
        <f t="shared" si="18"/>
        <v>11</v>
      </c>
      <c r="M62" s="68">
        <f t="shared" si="19"/>
        <v>23.1</v>
      </c>
      <c r="N62" s="149">
        <f t="shared" si="20"/>
        <v>209.45</v>
      </c>
      <c r="O62" s="70"/>
    </row>
    <row r="63" spans="1:16" outlineLevel="1">
      <c r="C63" s="71"/>
      <c r="D63" s="58" t="str">
        <f>[2]СТАРТ!O71</f>
        <v>205С</v>
      </c>
      <c r="E63" s="56">
        <f>[2]СТАРТ!P71</f>
        <v>7</v>
      </c>
      <c r="F63" s="65">
        <f>[2]СТАРТ!Q71</f>
        <v>2.8</v>
      </c>
      <c r="G63" s="66">
        <v>3.5</v>
      </c>
      <c r="H63" s="66">
        <v>3</v>
      </c>
      <c r="I63" s="66">
        <v>2.5</v>
      </c>
      <c r="J63" s="66">
        <v>3.5</v>
      </c>
      <c r="K63" s="66">
        <v>2.5</v>
      </c>
      <c r="L63" s="67">
        <f t="shared" si="18"/>
        <v>9</v>
      </c>
      <c r="M63" s="68">
        <f t="shared" si="19"/>
        <v>25.2</v>
      </c>
      <c r="N63" s="149">
        <f t="shared" si="20"/>
        <v>209.45</v>
      </c>
      <c r="O63" s="70"/>
    </row>
    <row r="64" spans="1:16" outlineLevel="1">
      <c r="C64" s="71"/>
      <c r="D64" s="58" t="str">
        <f>[2]СТАРТ!R71</f>
        <v>5132Д</v>
      </c>
      <c r="E64" s="56">
        <f>[2]СТАРТ!S71</f>
        <v>5</v>
      </c>
      <c r="F64" s="65">
        <f>[2]СТАРТ!T71</f>
        <v>2.2000000000000002</v>
      </c>
      <c r="G64" s="66">
        <v>5.5</v>
      </c>
      <c r="H64" s="66">
        <v>5</v>
      </c>
      <c r="I64" s="66">
        <v>6</v>
      </c>
      <c r="J64" s="66">
        <v>6</v>
      </c>
      <c r="K64" s="66">
        <v>5.5</v>
      </c>
      <c r="L64" s="67">
        <f t="shared" si="18"/>
        <v>17</v>
      </c>
      <c r="M64" s="68">
        <f t="shared" si="19"/>
        <v>37.400000000000006</v>
      </c>
      <c r="N64" s="149">
        <f t="shared" si="20"/>
        <v>209.45</v>
      </c>
      <c r="O64" s="70"/>
    </row>
    <row r="65" spans="1:16" ht="12.75">
      <c r="D65" s="73" t="s">
        <v>16</v>
      </c>
      <c r="F65" s="74">
        <f>SUM(F59:F64)</f>
        <v>14.599999999999998</v>
      </c>
      <c r="M65" s="76">
        <f>SUM(M59:M64)</f>
        <v>209.45</v>
      </c>
      <c r="N65" s="149">
        <f t="shared" si="20"/>
        <v>209.45</v>
      </c>
    </row>
    <row r="66" spans="1:16" s="64" customFormat="1" ht="15">
      <c r="A66" s="55">
        <v>8</v>
      </c>
      <c r="B66" s="56">
        <f>[2]СТАРТ!B38</f>
        <v>5</v>
      </c>
      <c r="C66" s="57" t="str">
        <f>[2]СТАРТ!C38</f>
        <v>Пищальников Богдан,2004,1,МО Руза СДЮСШОР</v>
      </c>
      <c r="D66" s="58"/>
      <c r="E66" s="55"/>
      <c r="F66" s="59"/>
      <c r="G66" s="57"/>
      <c r="H66" s="57"/>
      <c r="I66" s="57"/>
      <c r="J66" s="57"/>
      <c r="K66" s="60"/>
      <c r="L66" s="57"/>
      <c r="M66" s="55"/>
      <c r="N66" s="61">
        <f>M73</f>
        <v>189.25</v>
      </c>
      <c r="O66" s="62"/>
      <c r="P66" s="63" t="str">
        <f>[2]СТАРТ!R38</f>
        <v>Толмачева И.В.,Косырев А.В.</v>
      </c>
    </row>
    <row r="67" spans="1:16" s="64" customFormat="1" outlineLevel="1">
      <c r="A67" s="55"/>
      <c r="B67" s="56"/>
      <c r="C67" s="57"/>
      <c r="D67" s="58" t="str">
        <f>[2]СТАРТ!C39</f>
        <v>405С</v>
      </c>
      <c r="E67" s="56">
        <f>[2]СТАРТ!D39</f>
        <v>7</v>
      </c>
      <c r="F67" s="65">
        <f>[2]СТАРТ!E39</f>
        <v>2.7</v>
      </c>
      <c r="G67" s="66">
        <v>5.5</v>
      </c>
      <c r="H67" s="66">
        <v>5.5</v>
      </c>
      <c r="I67" s="66">
        <v>5</v>
      </c>
      <c r="J67" s="66">
        <v>4.5</v>
      </c>
      <c r="K67" s="66">
        <v>5</v>
      </c>
      <c r="L67" s="67">
        <f t="shared" ref="L67:L72" si="21">(SUM(G67:K67) -MAX(G67:K67)-MIN(G67:K67))</f>
        <v>15.5</v>
      </c>
      <c r="M67" s="68">
        <f t="shared" ref="M67:M72" si="22">(SUM(G67:K67) -MAX(G67:K67)-MIN(G67:K67))*F67</f>
        <v>41.85</v>
      </c>
      <c r="N67" s="149">
        <f t="shared" ref="N67:N73" si="23">N66</f>
        <v>189.25</v>
      </c>
      <c r="O67" s="62"/>
      <c r="P67" s="63"/>
    </row>
    <row r="68" spans="1:16" s="64" customFormat="1" outlineLevel="1">
      <c r="A68" s="55"/>
      <c r="B68" s="56"/>
      <c r="C68" s="57"/>
      <c r="D68" s="58" t="str">
        <f>[2]СТАРТ!F39</f>
        <v>301С</v>
      </c>
      <c r="E68" s="56">
        <f>[2]СТАРТ!G39</f>
        <v>7</v>
      </c>
      <c r="F68" s="65">
        <f>[2]СТАРТ!H39</f>
        <v>1.8</v>
      </c>
      <c r="G68" s="66">
        <v>5</v>
      </c>
      <c r="H68" s="66">
        <v>5</v>
      </c>
      <c r="I68" s="66">
        <v>4.5</v>
      </c>
      <c r="J68" s="66">
        <v>5</v>
      </c>
      <c r="K68" s="66">
        <v>5</v>
      </c>
      <c r="L68" s="67">
        <f t="shared" si="21"/>
        <v>15</v>
      </c>
      <c r="M68" s="68">
        <f t="shared" si="22"/>
        <v>27</v>
      </c>
      <c r="N68" s="149">
        <f t="shared" si="23"/>
        <v>189.25</v>
      </c>
      <c r="O68" s="62"/>
      <c r="P68" s="63"/>
    </row>
    <row r="69" spans="1:16" outlineLevel="1">
      <c r="C69" s="71"/>
      <c r="D69" s="58" t="str">
        <f>[2]СТАРТ!I39</f>
        <v>105С</v>
      </c>
      <c r="E69" s="56">
        <f>[2]СТАРТ!J39</f>
        <v>5</v>
      </c>
      <c r="F69" s="65">
        <f>[2]СТАРТ!K39</f>
        <v>2.4</v>
      </c>
      <c r="G69" s="66">
        <v>4</v>
      </c>
      <c r="H69" s="66">
        <v>4</v>
      </c>
      <c r="I69" s="66">
        <v>4.5</v>
      </c>
      <c r="J69" s="66">
        <v>4.5</v>
      </c>
      <c r="K69" s="66">
        <v>4.5</v>
      </c>
      <c r="L69" s="67">
        <f t="shared" si="21"/>
        <v>13</v>
      </c>
      <c r="M69" s="68">
        <f t="shared" si="22"/>
        <v>31.2</v>
      </c>
      <c r="N69" s="149">
        <f t="shared" si="23"/>
        <v>189.25</v>
      </c>
      <c r="O69" s="70"/>
    </row>
    <row r="70" spans="1:16" outlineLevel="1">
      <c r="C70" s="71"/>
      <c r="D70" s="58" t="str">
        <f>[2]СТАРТ!L39</f>
        <v>203С</v>
      </c>
      <c r="E70" s="56">
        <f>[2]СТАРТ!M39</f>
        <v>5</v>
      </c>
      <c r="F70" s="65">
        <f>[2]СТАРТ!N39</f>
        <v>2</v>
      </c>
      <c r="G70" s="66">
        <v>4.5</v>
      </c>
      <c r="H70" s="66">
        <v>4.5</v>
      </c>
      <c r="I70" s="66">
        <v>5</v>
      </c>
      <c r="J70" s="66">
        <v>5</v>
      </c>
      <c r="K70" s="66">
        <v>5</v>
      </c>
      <c r="L70" s="67">
        <f t="shared" si="21"/>
        <v>14.5</v>
      </c>
      <c r="M70" s="68">
        <f t="shared" si="22"/>
        <v>29</v>
      </c>
      <c r="N70" s="149">
        <f t="shared" si="23"/>
        <v>189.25</v>
      </c>
      <c r="O70" s="70"/>
    </row>
    <row r="71" spans="1:16" outlineLevel="1">
      <c r="C71" s="71"/>
      <c r="D71" s="58" t="str">
        <f>[2]СТАРТ!O39</f>
        <v>5132Д</v>
      </c>
      <c r="E71" s="56">
        <f>[2]СТАРТ!P39</f>
        <v>5</v>
      </c>
      <c r="F71" s="65">
        <f>[2]СТАРТ!Q39</f>
        <v>2.2000000000000002</v>
      </c>
      <c r="G71" s="66">
        <v>5</v>
      </c>
      <c r="H71" s="66">
        <v>4.5</v>
      </c>
      <c r="I71" s="66">
        <v>5</v>
      </c>
      <c r="J71" s="66">
        <v>5</v>
      </c>
      <c r="K71" s="66">
        <v>5</v>
      </c>
      <c r="L71" s="67">
        <f t="shared" si="21"/>
        <v>15</v>
      </c>
      <c r="M71" s="68">
        <f t="shared" si="22"/>
        <v>33</v>
      </c>
      <c r="N71" s="149">
        <f t="shared" si="23"/>
        <v>189.25</v>
      </c>
      <c r="O71" s="70"/>
    </row>
    <row r="72" spans="1:16" outlineLevel="1">
      <c r="C72" s="71"/>
      <c r="D72" s="58" t="str">
        <f>[2]СТАРТ!R39</f>
        <v>612В</v>
      </c>
      <c r="E72" s="56">
        <f>[2]СТАРТ!S39</f>
        <v>5</v>
      </c>
      <c r="F72" s="65">
        <f>[2]СТАРТ!T39</f>
        <v>1.7</v>
      </c>
      <c r="G72" s="66">
        <v>5</v>
      </c>
      <c r="H72" s="66">
        <v>5.5</v>
      </c>
      <c r="I72" s="66">
        <v>6</v>
      </c>
      <c r="J72" s="66">
        <v>5.5</v>
      </c>
      <c r="K72" s="66">
        <v>5</v>
      </c>
      <c r="L72" s="67">
        <f t="shared" si="21"/>
        <v>16</v>
      </c>
      <c r="M72" s="68">
        <f t="shared" si="22"/>
        <v>27.2</v>
      </c>
      <c r="N72" s="149">
        <f t="shared" si="23"/>
        <v>189.25</v>
      </c>
      <c r="O72" s="70"/>
    </row>
    <row r="73" spans="1:16" ht="12.75">
      <c r="D73" s="73" t="s">
        <v>16</v>
      </c>
      <c r="F73" s="74">
        <f>SUM(F67:F72)</f>
        <v>12.8</v>
      </c>
      <c r="M73" s="76">
        <f>SUM(M67:M72)</f>
        <v>189.25</v>
      </c>
      <c r="N73" s="149">
        <f t="shared" si="23"/>
        <v>189.25</v>
      </c>
    </row>
    <row r="74" spans="1:16" s="64" customFormat="1" ht="15">
      <c r="A74" s="55">
        <v>9</v>
      </c>
      <c r="B74" s="56">
        <f>[2]СТАРТ!B22</f>
        <v>3</v>
      </c>
      <c r="C74" s="57" t="str">
        <f>[2]СТАРТ!C22</f>
        <v>Адамук Андрей,2004,1,Санкт-Петербург "Невская Волна"</v>
      </c>
      <c r="D74" s="58"/>
      <c r="E74" s="55"/>
      <c r="F74" s="59"/>
      <c r="G74" s="57"/>
      <c r="H74" s="57"/>
      <c r="I74" s="57"/>
      <c r="J74" s="57"/>
      <c r="K74" s="60"/>
      <c r="L74" s="57"/>
      <c r="M74" s="55"/>
      <c r="N74" s="61">
        <f>M81</f>
        <v>182.05</v>
      </c>
      <c r="O74" s="62"/>
      <c r="P74" s="63" t="str">
        <f>[2]СТАРТ!R22</f>
        <v>Печковская Г.И.</v>
      </c>
    </row>
    <row r="75" spans="1:16" s="64" customFormat="1" outlineLevel="1">
      <c r="A75" s="55"/>
      <c r="B75" s="56"/>
      <c r="C75" s="57"/>
      <c r="D75" s="58" t="str">
        <f>[2]СТАРТ!C23</f>
        <v>105В</v>
      </c>
      <c r="E75" s="56">
        <f>[2]СТАРТ!D23</f>
        <v>5</v>
      </c>
      <c r="F75" s="65">
        <f>[2]СТАРТ!E23</f>
        <v>2.6</v>
      </c>
      <c r="G75" s="66">
        <v>5</v>
      </c>
      <c r="H75" s="66">
        <v>4.5</v>
      </c>
      <c r="I75" s="66">
        <v>5</v>
      </c>
      <c r="J75" s="66">
        <v>5</v>
      </c>
      <c r="K75" s="66">
        <v>4.5</v>
      </c>
      <c r="L75" s="67">
        <f t="shared" ref="L75:L80" si="24">(SUM(G75:K75) -MAX(G75:K75)-MIN(G75:K75))</f>
        <v>14.5</v>
      </c>
      <c r="M75" s="68">
        <f t="shared" ref="M75:M80" si="25">(SUM(G75:K75) -MAX(G75:K75)-MIN(G75:K75))*F75</f>
        <v>37.700000000000003</v>
      </c>
      <c r="N75" s="149">
        <f t="shared" ref="N75:N81" si="26">N74</f>
        <v>182.05</v>
      </c>
      <c r="O75" s="62"/>
      <c r="P75" s="63"/>
    </row>
    <row r="76" spans="1:16" s="64" customFormat="1" outlineLevel="1">
      <c r="A76" s="55"/>
      <c r="B76" s="56"/>
      <c r="C76" s="57"/>
      <c r="D76" s="58" t="str">
        <f>[2]СТАРТ!F23</f>
        <v>201В</v>
      </c>
      <c r="E76" s="56">
        <f>[2]СТАРТ!G23</f>
        <v>5</v>
      </c>
      <c r="F76" s="65">
        <f>[2]СТАРТ!H23</f>
        <v>1.6</v>
      </c>
      <c r="G76" s="66">
        <v>4</v>
      </c>
      <c r="H76" s="66">
        <v>4.5</v>
      </c>
      <c r="I76" s="66">
        <v>4</v>
      </c>
      <c r="J76" s="66">
        <v>4.5</v>
      </c>
      <c r="K76" s="66">
        <v>5</v>
      </c>
      <c r="L76" s="67">
        <f t="shared" si="24"/>
        <v>13</v>
      </c>
      <c r="M76" s="68">
        <f t="shared" si="25"/>
        <v>20.8</v>
      </c>
      <c r="N76" s="149">
        <f t="shared" si="26"/>
        <v>182.05</v>
      </c>
      <c r="O76" s="62"/>
      <c r="P76" s="63"/>
    </row>
    <row r="77" spans="1:16" outlineLevel="1">
      <c r="C77" s="71"/>
      <c r="D77" s="58" t="str">
        <f>[2]СТАРТ!I23</f>
        <v>301В</v>
      </c>
      <c r="E77" s="56">
        <f>[2]СТАРТ!J23</f>
        <v>5</v>
      </c>
      <c r="F77" s="65">
        <f>[2]СТАРТ!K23</f>
        <v>1.7</v>
      </c>
      <c r="G77" s="66">
        <v>6.5</v>
      </c>
      <c r="H77" s="66">
        <v>7</v>
      </c>
      <c r="I77" s="66">
        <v>6</v>
      </c>
      <c r="J77" s="66">
        <v>6</v>
      </c>
      <c r="K77" s="66">
        <v>7</v>
      </c>
      <c r="L77" s="67">
        <f t="shared" si="24"/>
        <v>19.5</v>
      </c>
      <c r="M77" s="68">
        <f t="shared" si="25"/>
        <v>33.15</v>
      </c>
      <c r="N77" s="149">
        <f t="shared" si="26"/>
        <v>182.05</v>
      </c>
      <c r="O77" s="70"/>
    </row>
    <row r="78" spans="1:16" outlineLevel="1">
      <c r="C78" s="71"/>
      <c r="D78" s="58" t="str">
        <f>[2]СТАРТ!L23</f>
        <v>405С</v>
      </c>
      <c r="E78" s="56">
        <f>[2]СТАРТ!M23</f>
        <v>5</v>
      </c>
      <c r="F78" s="65">
        <f>[2]СТАРТ!N23</f>
        <v>3.1</v>
      </c>
      <c r="G78" s="66">
        <v>2.5</v>
      </c>
      <c r="H78" s="66">
        <v>3</v>
      </c>
      <c r="I78" s="66">
        <v>2.5</v>
      </c>
      <c r="J78" s="66">
        <v>3.5</v>
      </c>
      <c r="K78" s="66">
        <v>3.5</v>
      </c>
      <c r="L78" s="67">
        <f t="shared" si="24"/>
        <v>9</v>
      </c>
      <c r="M78" s="68">
        <f t="shared" si="25"/>
        <v>27.900000000000002</v>
      </c>
      <c r="N78" s="149">
        <f t="shared" si="26"/>
        <v>182.05</v>
      </c>
      <c r="O78" s="70"/>
    </row>
    <row r="79" spans="1:16" outlineLevel="1">
      <c r="C79" s="71"/>
      <c r="D79" s="58" t="str">
        <f>[2]СТАРТ!O23</f>
        <v>612В</v>
      </c>
      <c r="E79" s="56">
        <f>[2]СТАРТ!P23</f>
        <v>5</v>
      </c>
      <c r="F79" s="65">
        <f>[2]СТАРТ!Q23</f>
        <v>1.7</v>
      </c>
      <c r="G79" s="66">
        <v>5.5</v>
      </c>
      <c r="H79" s="66">
        <v>6.5</v>
      </c>
      <c r="I79" s="66">
        <v>6</v>
      </c>
      <c r="J79" s="66">
        <v>6.5</v>
      </c>
      <c r="K79" s="66">
        <v>5.5</v>
      </c>
      <c r="L79" s="67">
        <f t="shared" si="24"/>
        <v>18</v>
      </c>
      <c r="M79" s="68">
        <f t="shared" si="25"/>
        <v>30.599999999999998</v>
      </c>
      <c r="N79" s="149">
        <f t="shared" si="26"/>
        <v>182.05</v>
      </c>
      <c r="O79" s="70"/>
    </row>
    <row r="80" spans="1:16" outlineLevel="1">
      <c r="C80" s="71"/>
      <c r="D80" s="58" t="str">
        <f>[2]СТАРТ!R23</f>
        <v>5132Д</v>
      </c>
      <c r="E80" s="56">
        <f>[2]СТАРТ!S23</f>
        <v>5</v>
      </c>
      <c r="F80" s="65">
        <f>[2]СТАРТ!T23</f>
        <v>2.2000000000000002</v>
      </c>
      <c r="G80" s="66">
        <v>4.5</v>
      </c>
      <c r="H80" s="66">
        <v>5</v>
      </c>
      <c r="I80" s="66">
        <v>5</v>
      </c>
      <c r="J80" s="66">
        <v>5.5</v>
      </c>
      <c r="K80" s="66">
        <v>4.5</v>
      </c>
      <c r="L80" s="67">
        <f t="shared" si="24"/>
        <v>14.5</v>
      </c>
      <c r="M80" s="68">
        <f t="shared" si="25"/>
        <v>31.900000000000002</v>
      </c>
      <c r="N80" s="149">
        <f t="shared" si="26"/>
        <v>182.05</v>
      </c>
      <c r="O80" s="70"/>
    </row>
    <row r="81" spans="4:14" ht="12.75">
      <c r="D81" s="73" t="s">
        <v>16</v>
      </c>
      <c r="F81" s="74">
        <f>SUM(F75:F80)</f>
        <v>12.899999999999999</v>
      </c>
      <c r="M81" s="76">
        <f>SUM(M75:M80)</f>
        <v>182.05</v>
      </c>
      <c r="N81" s="149">
        <f t="shared" si="26"/>
        <v>182.05</v>
      </c>
    </row>
  </sheetData>
  <mergeCells count="6">
    <mergeCell ref="A1:D1"/>
    <mergeCell ref="E1:O1"/>
    <mergeCell ref="P1:Q1"/>
    <mergeCell ref="A2:Q2"/>
    <mergeCell ref="A3:Q3"/>
    <mergeCell ref="G7:K7"/>
  </mergeCells>
  <pageMargins left="0.39370078740157483" right="0" top="0.73" bottom="0.34" header="0.19685039370078741" footer="0.31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1m</vt:lpstr>
      <vt:lpstr>3m</vt:lpstr>
      <vt:lpstr>platform</vt:lpstr>
      <vt:lpstr>platform!Область_печати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2016-05-14T08:12:25Z</dcterms:created>
  <dcterms:modified xsi:type="dcterms:W3CDTF">2016-05-14T08:17:17Z</dcterms:modified>
</cp:coreProperties>
</file>