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8760"/>
  </bookViews>
  <sheets>
    <sheet name="1м" sheetId="6" r:id="rId1"/>
    <sheet name="3м" sheetId="5" r:id="rId2"/>
    <sheet name="Вышка" sheetId="4" r:id="rId3"/>
  </sheets>
  <externalReferences>
    <externalReference r:id="rId4"/>
    <externalReference r:id="rId5"/>
    <externalReference r:id="rId6"/>
    <externalReference r:id="rId7"/>
  </externalReferences>
  <definedNames>
    <definedName name="Excel_BuiltIn__FilterDatabase_1">'[1]КЭТ В'!#REF!</definedName>
    <definedName name="Excel_BuiltIn_Print_Titles_2">[2]Выш.Муж.МС!#REF!</definedName>
    <definedName name="Excel_BuiltIn_Print_Titles_3">[2]Выш.ЖенМС!#REF!</definedName>
    <definedName name="Excel_BuiltIn_Print_Titles_4">#REF!</definedName>
    <definedName name="Excel_BuiltIn_Print_Titles_5">#REF!</definedName>
    <definedName name="Print_Area_2">#REF!</definedName>
    <definedName name="Print_Area_3">#REF!</definedName>
    <definedName name="Print_Area_5">'1м'!$A$1:$S$32</definedName>
    <definedName name="Print_Titles_2">#REF!</definedName>
    <definedName name="Print_Titles_3">#REF!</definedName>
    <definedName name="Print_Titles_4">'[4]СТАРТ+'!#REF!</definedName>
    <definedName name="Print_Titles_5">'1м'!#REF!</definedName>
    <definedName name="_xlnm.Print_Area" localSheetId="0">'1м'!$A$1:$O$65</definedName>
    <definedName name="_xlnm.Print_Area" localSheetId="1">'3м'!$A$1:$O$53</definedName>
    <definedName name="_xlnm.Print_Area" localSheetId="2">Вышка!$A$1:$P$35</definedName>
  </definedNames>
  <calcPr calcId="145621"/>
</workbook>
</file>

<file path=xl/calcChain.xml><?xml version="1.0" encoding="utf-8"?>
<calcChain xmlns="http://schemas.openxmlformats.org/spreadsheetml/2006/main">
  <c r="K64" i="6" l="1"/>
  <c r="D64" i="6"/>
  <c r="K63" i="6"/>
  <c r="D63" i="6"/>
  <c r="K62" i="6"/>
  <c r="D62" i="6"/>
  <c r="K61" i="6"/>
  <c r="D61" i="6"/>
  <c r="O60" i="6"/>
  <c r="C60" i="6"/>
  <c r="B60" i="6"/>
  <c r="B61" i="6" s="1"/>
  <c r="B62" i="6" s="1"/>
  <c r="B63" i="6" s="1"/>
  <c r="K58" i="6"/>
  <c r="D58" i="6"/>
  <c r="K57" i="6"/>
  <c r="D57" i="6"/>
  <c r="O56" i="6"/>
  <c r="K56" i="6"/>
  <c r="D56" i="6"/>
  <c r="K55" i="6"/>
  <c r="D55" i="6"/>
  <c r="B55" i="6"/>
  <c r="B56" i="6" s="1"/>
  <c r="B57" i="6" s="1"/>
  <c r="O54" i="6"/>
  <c r="C54" i="6"/>
  <c r="B54" i="6"/>
  <c r="K52" i="6"/>
  <c r="D52" i="6"/>
  <c r="K51" i="6"/>
  <c r="D51" i="6"/>
  <c r="O50" i="6"/>
  <c r="K50" i="6"/>
  <c r="D50" i="6"/>
  <c r="K49" i="6"/>
  <c r="D49" i="6"/>
  <c r="O48" i="6"/>
  <c r="C48" i="6"/>
  <c r="B48" i="6"/>
  <c r="B49" i="6" s="1"/>
  <c r="B50" i="6" s="1"/>
  <c r="B51" i="6" s="1"/>
  <c r="K46" i="6"/>
  <c r="D46" i="6"/>
  <c r="K45" i="6"/>
  <c r="D45" i="6"/>
  <c r="O44" i="6"/>
  <c r="K44" i="6"/>
  <c r="D44" i="6"/>
  <c r="K43" i="6"/>
  <c r="D43" i="6"/>
  <c r="O42" i="6"/>
  <c r="C42" i="6"/>
  <c r="B42" i="6"/>
  <c r="B43" i="6" s="1"/>
  <c r="B44" i="6" s="1"/>
  <c r="B45" i="6" s="1"/>
  <c r="K40" i="6"/>
  <c r="D40" i="6"/>
  <c r="K39" i="6"/>
  <c r="D39" i="6"/>
  <c r="O38" i="6"/>
  <c r="K38" i="6"/>
  <c r="D38" i="6"/>
  <c r="K37" i="6"/>
  <c r="D37" i="6"/>
  <c r="B37" i="6"/>
  <c r="B38" i="6" s="1"/>
  <c r="B39" i="6" s="1"/>
  <c r="B41" i="6" s="1"/>
  <c r="O36" i="6"/>
  <c r="C36" i="6"/>
  <c r="B36" i="6"/>
  <c r="K34" i="6"/>
  <c r="D34" i="6"/>
  <c r="K33" i="6"/>
  <c r="D33" i="6"/>
  <c r="K32" i="6"/>
  <c r="D32" i="6"/>
  <c r="K31" i="6"/>
  <c r="D31" i="6"/>
  <c r="O30" i="6"/>
  <c r="C30" i="6"/>
  <c r="B30" i="6"/>
  <c r="B31" i="6" s="1"/>
  <c r="B32" i="6" s="1"/>
  <c r="B33" i="6" s="1"/>
  <c r="K28" i="6"/>
  <c r="D28" i="6"/>
  <c r="K27" i="6"/>
  <c r="D27" i="6"/>
  <c r="O26" i="6"/>
  <c r="K26" i="6"/>
  <c r="D26" i="6"/>
  <c r="K25" i="6"/>
  <c r="D25" i="6"/>
  <c r="O24" i="6"/>
  <c r="C24" i="6"/>
  <c r="B24" i="6"/>
  <c r="B25" i="6" s="1"/>
  <c r="B26" i="6" s="1"/>
  <c r="B27" i="6" s="1"/>
  <c r="K22" i="6"/>
  <c r="D22" i="6"/>
  <c r="K21" i="6"/>
  <c r="D21" i="6"/>
  <c r="O20" i="6"/>
  <c r="K20" i="6"/>
  <c r="D20" i="6"/>
  <c r="K19" i="6"/>
  <c r="D19" i="6"/>
  <c r="O18" i="6"/>
  <c r="C18" i="6"/>
  <c r="B18" i="6"/>
  <c r="B19" i="6" s="1"/>
  <c r="B20" i="6" s="1"/>
  <c r="B21" i="6" s="1"/>
  <c r="K16" i="6"/>
  <c r="D16" i="6"/>
  <c r="K15" i="6"/>
  <c r="D15" i="6"/>
  <c r="O14" i="6"/>
  <c r="K14" i="6"/>
  <c r="D14" i="6"/>
  <c r="O13" i="6"/>
  <c r="K13" i="6"/>
  <c r="D13" i="6"/>
  <c r="O12" i="6"/>
  <c r="C12" i="6"/>
  <c r="B12" i="6"/>
  <c r="B13" i="6" s="1"/>
  <c r="B14" i="6" s="1"/>
  <c r="B15" i="6" s="1"/>
  <c r="K10" i="6"/>
  <c r="D10" i="6"/>
  <c r="K9" i="6"/>
  <c r="D9" i="6"/>
  <c r="K8" i="6"/>
  <c r="D8" i="6"/>
  <c r="O7" i="6"/>
  <c r="K7" i="6"/>
  <c r="D7" i="6"/>
  <c r="O6" i="6"/>
  <c r="C6" i="6"/>
  <c r="B6" i="6"/>
  <c r="B7" i="6" s="1"/>
  <c r="B8" i="6" s="1"/>
  <c r="B9" i="6" s="1"/>
  <c r="O1" i="6"/>
  <c r="C1" i="6"/>
  <c r="B64" i="6" l="1"/>
  <c r="B65" i="6"/>
  <c r="B10" i="6"/>
  <c r="B11" i="6"/>
  <c r="B17" i="6"/>
  <c r="B16" i="6"/>
  <c r="B58" i="6"/>
  <c r="B59" i="6"/>
  <c r="B23" i="6"/>
  <c r="B22" i="6"/>
  <c r="B28" i="6"/>
  <c r="B29" i="6"/>
  <c r="B34" i="6"/>
  <c r="B35" i="6"/>
  <c r="B47" i="6"/>
  <c r="B46" i="6"/>
  <c r="B52" i="6"/>
  <c r="B53" i="6"/>
  <c r="B40" i="6"/>
  <c r="E61" i="6" l="1"/>
  <c r="E62" i="6"/>
  <c r="L62" i="6" s="1"/>
  <c r="E64" i="6"/>
  <c r="L64" i="6" s="1"/>
  <c r="E63" i="6"/>
  <c r="L63" i="6" s="1"/>
  <c r="E65" i="6" l="1"/>
  <c r="L61" i="6"/>
  <c r="L65" i="6" s="1"/>
  <c r="M60" i="6" s="1"/>
  <c r="M61" i="6" l="1"/>
  <c r="M62" i="6" s="1"/>
  <c r="M63" i="6" s="1"/>
  <c r="M64" i="6" s="1"/>
  <c r="M65" i="6"/>
  <c r="E14" i="6" l="1"/>
  <c r="L14" i="6" s="1"/>
  <c r="E44" i="6"/>
  <c r="L44" i="6" s="1"/>
  <c r="E34" i="6"/>
  <c r="L34" i="6" s="1"/>
  <c r="E38" i="6"/>
  <c r="L38" i="6" s="1"/>
  <c r="E33" i="6"/>
  <c r="L33" i="6" s="1"/>
  <c r="E9" i="6"/>
  <c r="L9" i="6" s="1"/>
  <c r="E58" i="6"/>
  <c r="L58" i="6" s="1"/>
  <c r="E40" i="6"/>
  <c r="L40" i="6" s="1"/>
  <c r="E15" i="6"/>
  <c r="L15" i="6" s="1"/>
  <c r="E28" i="6"/>
  <c r="L28" i="6" s="1"/>
  <c r="E21" i="6"/>
  <c r="L21" i="6" s="1"/>
  <c r="E31" i="6"/>
  <c r="E20" i="6"/>
  <c r="L20" i="6" s="1"/>
  <c r="E27" i="6"/>
  <c r="L27" i="6" s="1"/>
  <c r="E57" i="6"/>
  <c r="L57" i="6" s="1"/>
  <c r="E8" i="6"/>
  <c r="L8" i="6" s="1"/>
  <c r="E22" i="6"/>
  <c r="L22" i="6" s="1"/>
  <c r="E56" i="6"/>
  <c r="L56" i="6" s="1"/>
  <c r="E19" i="6"/>
  <c r="E32" i="6"/>
  <c r="L32" i="6" s="1"/>
  <c r="E25" i="6"/>
  <c r="E46" i="6"/>
  <c r="L46" i="6" s="1"/>
  <c r="E7" i="6"/>
  <c r="E37" i="6"/>
  <c r="E43" i="6"/>
  <c r="E45" i="6"/>
  <c r="L45" i="6" s="1"/>
  <c r="E26" i="6"/>
  <c r="L26" i="6" s="1"/>
  <c r="E13" i="6"/>
  <c r="E55" i="6"/>
  <c r="E10" i="6"/>
  <c r="L10" i="6" s="1"/>
  <c r="E16" i="6"/>
  <c r="L16" i="6" s="1"/>
  <c r="E39" i="6"/>
  <c r="L39" i="6" s="1"/>
  <c r="L13" i="6" l="1"/>
  <c r="L17" i="6" s="1"/>
  <c r="M12" i="6" s="1"/>
  <c r="E17" i="6"/>
  <c r="E41" i="6"/>
  <c r="L37" i="6"/>
  <c r="L41" i="6" s="1"/>
  <c r="M36" i="6" s="1"/>
  <c r="E35" i="6"/>
  <c r="L31" i="6"/>
  <c r="L35" i="6" s="1"/>
  <c r="M30" i="6" s="1"/>
  <c r="E11" i="6"/>
  <c r="L7" i="6"/>
  <c r="L11" i="6" s="1"/>
  <c r="M6" i="6" s="1"/>
  <c r="L19" i="6"/>
  <c r="L23" i="6" s="1"/>
  <c r="M18" i="6" s="1"/>
  <c r="E23" i="6"/>
  <c r="E59" i="6"/>
  <c r="L55" i="6"/>
  <c r="L59" i="6" s="1"/>
  <c r="M54" i="6" s="1"/>
  <c r="L43" i="6"/>
  <c r="L47" i="6" s="1"/>
  <c r="M42" i="6" s="1"/>
  <c r="E47" i="6"/>
  <c r="E29" i="6"/>
  <c r="L25" i="6"/>
  <c r="L29" i="6" s="1"/>
  <c r="M24" i="6" s="1"/>
  <c r="M43" i="6" l="1"/>
  <c r="M44" i="6" s="1"/>
  <c r="M45" i="6" s="1"/>
  <c r="M46" i="6" s="1"/>
  <c r="M47" i="6"/>
  <c r="M29" i="6"/>
  <c r="M25" i="6"/>
  <c r="M26" i="6" s="1"/>
  <c r="M27" i="6" s="1"/>
  <c r="M28" i="6" s="1"/>
  <c r="M59" i="6"/>
  <c r="M55" i="6"/>
  <c r="M56" i="6" s="1"/>
  <c r="M57" i="6" s="1"/>
  <c r="M58" i="6" s="1"/>
  <c r="M11" i="6"/>
  <c r="M7" i="6"/>
  <c r="M8" i="6" s="1"/>
  <c r="M9" i="6" s="1"/>
  <c r="M10" i="6" s="1"/>
  <c r="M37" i="6"/>
  <c r="M38" i="6" s="1"/>
  <c r="M39" i="6" s="1"/>
  <c r="M40" i="6" s="1"/>
  <c r="M41" i="6"/>
  <c r="M31" i="6"/>
  <c r="M32" i="6" s="1"/>
  <c r="M33" i="6" s="1"/>
  <c r="M34" i="6" s="1"/>
  <c r="M35" i="6"/>
  <c r="M23" i="6"/>
  <c r="M19" i="6"/>
  <c r="M20" i="6" s="1"/>
  <c r="M21" i="6" s="1"/>
  <c r="M22" i="6" s="1"/>
  <c r="M17" i="6"/>
  <c r="M13" i="6"/>
  <c r="M14" i="6" s="1"/>
  <c r="M15" i="6" s="1"/>
  <c r="M16" i="6" s="1"/>
  <c r="E51" i="6" l="1"/>
  <c r="L51" i="6" s="1"/>
  <c r="E52" i="6"/>
  <c r="L52" i="6" s="1"/>
  <c r="E49" i="6"/>
  <c r="E50" i="6"/>
  <c r="L50" i="6" s="1"/>
  <c r="L49" i="6" l="1"/>
  <c r="L53" i="6" s="1"/>
  <c r="M48" i="6" s="1"/>
  <c r="E53" i="6"/>
  <c r="M53" i="6" l="1"/>
  <c r="M49" i="6"/>
  <c r="M50" i="6" s="1"/>
  <c r="M51" i="6" s="1"/>
  <c r="M52" i="6" s="1"/>
  <c r="K52" i="5" l="1"/>
  <c r="D52" i="5"/>
  <c r="K51" i="5"/>
  <c r="D51" i="5"/>
  <c r="O50" i="5"/>
  <c r="K50" i="5"/>
  <c r="D50" i="5"/>
  <c r="O49" i="5"/>
  <c r="K49" i="5"/>
  <c r="D49" i="5"/>
  <c r="O48" i="5"/>
  <c r="C48" i="5"/>
  <c r="B48" i="5"/>
  <c r="B49" i="5" s="1"/>
  <c r="B50" i="5" s="1"/>
  <c r="B51" i="5" s="1"/>
  <c r="B52" i="5" s="1"/>
  <c r="K46" i="5"/>
  <c r="D46" i="5"/>
  <c r="K45" i="5"/>
  <c r="D45" i="5"/>
  <c r="O44" i="5"/>
  <c r="K44" i="5"/>
  <c r="D44" i="5"/>
  <c r="K43" i="5"/>
  <c r="D43" i="5"/>
  <c r="O42" i="5"/>
  <c r="C42" i="5"/>
  <c r="B42" i="5"/>
  <c r="B47" i="5" s="1"/>
  <c r="K40" i="5"/>
  <c r="D40" i="5"/>
  <c r="K39" i="5"/>
  <c r="D39" i="5"/>
  <c r="K38" i="5"/>
  <c r="D38" i="5"/>
  <c r="K37" i="5"/>
  <c r="D37" i="5"/>
  <c r="O36" i="5"/>
  <c r="C36" i="5"/>
  <c r="B36" i="5"/>
  <c r="B41" i="5" s="1"/>
  <c r="B35" i="5"/>
  <c r="K34" i="5"/>
  <c r="D34" i="5"/>
  <c r="K33" i="5"/>
  <c r="D33" i="5"/>
  <c r="O32" i="5"/>
  <c r="K32" i="5"/>
  <c r="D32" i="5"/>
  <c r="K31" i="5"/>
  <c r="D31" i="5"/>
  <c r="O30" i="5"/>
  <c r="C30" i="5"/>
  <c r="B30" i="5"/>
  <c r="B31" i="5" s="1"/>
  <c r="B32" i="5" s="1"/>
  <c r="B33" i="5" s="1"/>
  <c r="B34" i="5" s="1"/>
  <c r="K28" i="5"/>
  <c r="D28" i="5"/>
  <c r="K27" i="5"/>
  <c r="D27" i="5"/>
  <c r="O26" i="5"/>
  <c r="K26" i="5"/>
  <c r="D26" i="5"/>
  <c r="K25" i="5"/>
  <c r="D25" i="5"/>
  <c r="O24" i="5"/>
  <c r="C24" i="5"/>
  <c r="B24" i="5"/>
  <c r="B25" i="5" s="1"/>
  <c r="B26" i="5" s="1"/>
  <c r="B27" i="5" s="1"/>
  <c r="B28" i="5" s="1"/>
  <c r="K22" i="5"/>
  <c r="D22" i="5"/>
  <c r="K21" i="5"/>
  <c r="D21" i="5"/>
  <c r="O20" i="5"/>
  <c r="K20" i="5"/>
  <c r="D20" i="5"/>
  <c r="O19" i="5"/>
  <c r="K19" i="5"/>
  <c r="D19" i="5"/>
  <c r="O18" i="5"/>
  <c r="C18" i="5"/>
  <c r="B18" i="5"/>
  <c r="B23" i="5" s="1"/>
  <c r="B17" i="5"/>
  <c r="K16" i="5"/>
  <c r="D16" i="5"/>
  <c r="K15" i="5"/>
  <c r="D15" i="5"/>
  <c r="O14" i="5"/>
  <c r="K14" i="5"/>
  <c r="D14" i="5"/>
  <c r="O13" i="5"/>
  <c r="K13" i="5"/>
  <c r="D13" i="5"/>
  <c r="O12" i="5"/>
  <c r="C12" i="5"/>
  <c r="B12" i="5"/>
  <c r="B13" i="5" s="1"/>
  <c r="B14" i="5" s="1"/>
  <c r="B15" i="5" s="1"/>
  <c r="B16" i="5" s="1"/>
  <c r="K10" i="5"/>
  <c r="D10" i="5"/>
  <c r="K9" i="5"/>
  <c r="D9" i="5"/>
  <c r="O8" i="5"/>
  <c r="K8" i="5"/>
  <c r="D8" i="5"/>
  <c r="K7" i="5"/>
  <c r="D7" i="5"/>
  <c r="O6" i="5"/>
  <c r="C6" i="5"/>
  <c r="B6" i="5"/>
  <c r="B11" i="5" s="1"/>
  <c r="O1" i="5"/>
  <c r="C1" i="5"/>
  <c r="L34" i="4"/>
  <c r="E34" i="4"/>
  <c r="D34" i="4"/>
  <c r="L33" i="4"/>
  <c r="E33" i="4"/>
  <c r="D33" i="4"/>
  <c r="L32" i="4"/>
  <c r="E32" i="4"/>
  <c r="D32" i="4"/>
  <c r="L31" i="4"/>
  <c r="E31" i="4"/>
  <c r="D31" i="4"/>
  <c r="P30" i="4"/>
  <c r="C30" i="4"/>
  <c r="B30" i="4"/>
  <c r="B35" i="4" s="1"/>
  <c r="L28" i="4"/>
  <c r="E28" i="4"/>
  <c r="D28" i="4"/>
  <c r="L27" i="4"/>
  <c r="E27" i="4"/>
  <c r="D27" i="4"/>
  <c r="P26" i="4"/>
  <c r="L26" i="4"/>
  <c r="E26" i="4"/>
  <c r="D26" i="4"/>
  <c r="L25" i="4"/>
  <c r="E25" i="4"/>
  <c r="D25" i="4"/>
  <c r="P24" i="4"/>
  <c r="C24" i="4"/>
  <c r="B24" i="4"/>
  <c r="B25" i="4" s="1"/>
  <c r="B26" i="4" s="1"/>
  <c r="B27" i="4" s="1"/>
  <c r="B28" i="4" s="1"/>
  <c r="L22" i="4"/>
  <c r="E22" i="4"/>
  <c r="D22" i="4"/>
  <c r="L21" i="4"/>
  <c r="E21" i="4"/>
  <c r="D21" i="4"/>
  <c r="L20" i="4"/>
  <c r="E20" i="4"/>
  <c r="D20" i="4"/>
  <c r="P19" i="4"/>
  <c r="L19" i="4"/>
  <c r="E19" i="4"/>
  <c r="D19" i="4"/>
  <c r="P18" i="4"/>
  <c r="C18" i="4"/>
  <c r="B18" i="4"/>
  <c r="B23" i="4" s="1"/>
  <c r="L16" i="4"/>
  <c r="E16" i="4"/>
  <c r="D16" i="4"/>
  <c r="L15" i="4"/>
  <c r="E15" i="4"/>
  <c r="D15" i="4"/>
  <c r="P14" i="4"/>
  <c r="L14" i="4"/>
  <c r="E14" i="4"/>
  <c r="D14" i="4"/>
  <c r="L13" i="4"/>
  <c r="E13" i="4"/>
  <c r="D13" i="4"/>
  <c r="P12" i="4"/>
  <c r="C12" i="4"/>
  <c r="B12" i="4"/>
  <c r="B17" i="4" s="1"/>
  <c r="B11" i="4"/>
  <c r="L10" i="4"/>
  <c r="E10" i="4"/>
  <c r="D10" i="4"/>
  <c r="L9" i="4"/>
  <c r="E9" i="4"/>
  <c r="D9" i="4"/>
  <c r="P8" i="4"/>
  <c r="L8" i="4"/>
  <c r="E8" i="4"/>
  <c r="D8" i="4"/>
  <c r="P7" i="4"/>
  <c r="L7" i="4"/>
  <c r="E7" i="4"/>
  <c r="D7" i="4"/>
  <c r="P6" i="4"/>
  <c r="C6" i="4"/>
  <c r="B6" i="4"/>
  <c r="B7" i="4" s="1"/>
  <c r="B8" i="4" s="1"/>
  <c r="B9" i="4" s="1"/>
  <c r="B10" i="4" s="1"/>
  <c r="P1" i="4"/>
  <c r="C1" i="4"/>
  <c r="E52" i="5" l="1"/>
  <c r="L52" i="5" s="1"/>
  <c r="E46" i="5"/>
  <c r="L46" i="5" s="1"/>
  <c r="E33" i="5"/>
  <c r="L33" i="5" s="1"/>
  <c r="E37" i="5"/>
  <c r="E7" i="5"/>
  <c r="E27" i="5"/>
  <c r="L27" i="5" s="1"/>
  <c r="E8" i="5"/>
  <c r="L8" i="5" s="1"/>
  <c r="E26" i="5"/>
  <c r="L26" i="5" s="1"/>
  <c r="E40" i="5"/>
  <c r="L40" i="5" s="1"/>
  <c r="E43" i="5"/>
  <c r="E39" i="5"/>
  <c r="L39" i="5" s="1"/>
  <c r="E19" i="5"/>
  <c r="E22" i="5"/>
  <c r="L22" i="5" s="1"/>
  <c r="E38" i="5"/>
  <c r="L38" i="5" s="1"/>
  <c r="E13" i="5"/>
  <c r="E14" i="5"/>
  <c r="L14" i="5" s="1"/>
  <c r="E28" i="5"/>
  <c r="L28" i="5" s="1"/>
  <c r="E25" i="5"/>
  <c r="E49" i="5"/>
  <c r="E50" i="5"/>
  <c r="L50" i="5" s="1"/>
  <c r="E9" i="5"/>
  <c r="L9" i="5" s="1"/>
  <c r="E34" i="5"/>
  <c r="L34" i="5" s="1"/>
  <c r="E20" i="5"/>
  <c r="L20" i="5" s="1"/>
  <c r="E51" i="5"/>
  <c r="L51" i="5" s="1"/>
  <c r="E31" i="5"/>
  <c r="E21" i="5"/>
  <c r="L21" i="5" s="1"/>
  <c r="E32" i="5"/>
  <c r="L32" i="5" s="1"/>
  <c r="E16" i="5"/>
  <c r="L16" i="5" s="1"/>
  <c r="E45" i="5"/>
  <c r="L45" i="5" s="1"/>
  <c r="E10" i="5"/>
  <c r="L10" i="5" s="1"/>
  <c r="E44" i="5"/>
  <c r="L44" i="5" s="1"/>
  <c r="E15" i="5"/>
  <c r="L15" i="5" s="1"/>
  <c r="B19" i="5"/>
  <c r="B20" i="5" s="1"/>
  <c r="B21" i="5" s="1"/>
  <c r="B22" i="5" s="1"/>
  <c r="B37" i="5"/>
  <c r="B38" i="5" s="1"/>
  <c r="B39" i="5" s="1"/>
  <c r="B40" i="5" s="1"/>
  <c r="B29" i="5"/>
  <c r="B53" i="5"/>
  <c r="B43" i="5"/>
  <c r="B44" i="5" s="1"/>
  <c r="B45" i="5" s="1"/>
  <c r="B46" i="5" s="1"/>
  <c r="B7" i="5"/>
  <c r="B8" i="5" s="1"/>
  <c r="B9" i="5" s="1"/>
  <c r="B10" i="5" s="1"/>
  <c r="F14" i="4"/>
  <c r="M14" i="4" s="1"/>
  <c r="F19" i="4"/>
  <c r="F16" i="4"/>
  <c r="M16" i="4" s="1"/>
  <c r="F15" i="4"/>
  <c r="M15" i="4" s="1"/>
  <c r="F8" i="4"/>
  <c r="M8" i="4" s="1"/>
  <c r="F25" i="4"/>
  <c r="F22" i="4"/>
  <c r="M22" i="4" s="1"/>
  <c r="F20" i="4"/>
  <c r="M20" i="4" s="1"/>
  <c r="F26" i="4"/>
  <c r="M26" i="4" s="1"/>
  <c r="F21" i="4"/>
  <c r="M21" i="4" s="1"/>
  <c r="F10" i="4"/>
  <c r="M10" i="4" s="1"/>
  <c r="F28" i="4"/>
  <c r="M28" i="4" s="1"/>
  <c r="F27" i="4"/>
  <c r="M27" i="4" s="1"/>
  <c r="F7" i="4"/>
  <c r="F32" i="4"/>
  <c r="M32" i="4" s="1"/>
  <c r="F33" i="4"/>
  <c r="M33" i="4" s="1"/>
  <c r="F34" i="4"/>
  <c r="M34" i="4" s="1"/>
  <c r="F13" i="4"/>
  <c r="F31" i="4"/>
  <c r="F9" i="4"/>
  <c r="M9" i="4" s="1"/>
  <c r="B13" i="4"/>
  <c r="B14" i="4" s="1"/>
  <c r="B15" i="4" s="1"/>
  <c r="B16" i="4" s="1"/>
  <c r="B19" i="4"/>
  <c r="B20" i="4" s="1"/>
  <c r="B21" i="4" s="1"/>
  <c r="B22" i="4" s="1"/>
  <c r="B29" i="4"/>
  <c r="B31" i="4"/>
  <c r="B32" i="4" s="1"/>
  <c r="B33" i="4" s="1"/>
  <c r="B34" i="4" s="1"/>
  <c r="E47" i="5" l="1"/>
  <c r="L43" i="5"/>
  <c r="L47" i="5" s="1"/>
  <c r="M42" i="5" s="1"/>
  <c r="E23" i="5"/>
  <c r="L19" i="5"/>
  <c r="L23" i="5" s="1"/>
  <c r="M18" i="5" s="1"/>
  <c r="E41" i="5"/>
  <c r="L37" i="5"/>
  <c r="L41" i="5" s="1"/>
  <c r="M36" i="5" s="1"/>
  <c r="L49" i="5"/>
  <c r="L53" i="5" s="1"/>
  <c r="M48" i="5" s="1"/>
  <c r="E53" i="5"/>
  <c r="L13" i="5"/>
  <c r="L17" i="5" s="1"/>
  <c r="M12" i="5" s="1"/>
  <c r="E17" i="5"/>
  <c r="L25" i="5"/>
  <c r="L29" i="5" s="1"/>
  <c r="M24" i="5" s="1"/>
  <c r="E29" i="5"/>
  <c r="E35" i="5"/>
  <c r="L31" i="5"/>
  <c r="L35" i="5" s="1"/>
  <c r="M30" i="5" s="1"/>
  <c r="E11" i="5"/>
  <c r="L7" i="5"/>
  <c r="L11" i="5" s="1"/>
  <c r="M6" i="5" s="1"/>
  <c r="F35" i="4"/>
  <c r="M31" i="4"/>
  <c r="M35" i="4" s="1"/>
  <c r="N30" i="4" s="1"/>
  <c r="F17" i="4"/>
  <c r="M13" i="4"/>
  <c r="M17" i="4" s="1"/>
  <c r="N12" i="4" s="1"/>
  <c r="M7" i="4"/>
  <c r="M11" i="4" s="1"/>
  <c r="N6" i="4" s="1"/>
  <c r="F11" i="4"/>
  <c r="M25" i="4"/>
  <c r="M29" i="4" s="1"/>
  <c r="N24" i="4" s="1"/>
  <c r="F29" i="4"/>
  <c r="M19" i="4"/>
  <c r="M23" i="4" s="1"/>
  <c r="N18" i="4" s="1"/>
  <c r="F23" i="4"/>
  <c r="M17" i="5" l="1"/>
  <c r="M13" i="5"/>
  <c r="M14" i="5" s="1"/>
  <c r="M15" i="5" s="1"/>
  <c r="M16" i="5" s="1"/>
  <c r="M7" i="5"/>
  <c r="M8" i="5" s="1"/>
  <c r="M9" i="5" s="1"/>
  <c r="M10" i="5" s="1"/>
  <c r="M11" i="5"/>
  <c r="M23" i="5"/>
  <c r="M19" i="5"/>
  <c r="M20" i="5" s="1"/>
  <c r="M21" i="5" s="1"/>
  <c r="M22" i="5" s="1"/>
  <c r="M29" i="5"/>
  <c r="M25" i="5"/>
  <c r="M26" i="5" s="1"/>
  <c r="M27" i="5" s="1"/>
  <c r="M28" i="5" s="1"/>
  <c r="M53" i="5"/>
  <c r="M49" i="5"/>
  <c r="M50" i="5" s="1"/>
  <c r="M51" i="5" s="1"/>
  <c r="M52" i="5" s="1"/>
  <c r="M31" i="5"/>
  <c r="M32" i="5" s="1"/>
  <c r="M33" i="5" s="1"/>
  <c r="M34" i="5" s="1"/>
  <c r="M35" i="5"/>
  <c r="M37" i="5"/>
  <c r="M38" i="5" s="1"/>
  <c r="M39" i="5" s="1"/>
  <c r="M40" i="5" s="1"/>
  <c r="M41" i="5"/>
  <c r="M43" i="5"/>
  <c r="M44" i="5" s="1"/>
  <c r="M45" i="5" s="1"/>
  <c r="M46" i="5" s="1"/>
  <c r="M47" i="5"/>
  <c r="N23" i="4"/>
  <c r="N19" i="4"/>
  <c r="N20" i="4" s="1"/>
  <c r="N21" i="4" s="1"/>
  <c r="N22" i="4" s="1"/>
  <c r="N7" i="4"/>
  <c r="N8" i="4" s="1"/>
  <c r="N9" i="4" s="1"/>
  <c r="N10" i="4" s="1"/>
  <c r="N11" i="4"/>
  <c r="N13" i="4"/>
  <c r="N14" i="4" s="1"/>
  <c r="N15" i="4" s="1"/>
  <c r="N16" i="4" s="1"/>
  <c r="N17" i="4"/>
  <c r="N29" i="4"/>
  <c r="N25" i="4"/>
  <c r="N26" i="4" s="1"/>
  <c r="N27" i="4" s="1"/>
  <c r="N28" i="4" s="1"/>
  <c r="N35" i="4"/>
  <c r="N31" i="4"/>
  <c r="N32" i="4" s="1"/>
  <c r="N33" i="4" s="1"/>
  <c r="N34" i="4" s="1"/>
</calcChain>
</file>

<file path=xl/sharedStrings.xml><?xml version="1.0" encoding="utf-8"?>
<sst xmlns="http://schemas.openxmlformats.org/spreadsheetml/2006/main" count="55" uniqueCount="13">
  <si>
    <t>судьи</t>
  </si>
  <si>
    <t>Вып.</t>
  </si>
  <si>
    <t>Место</t>
  </si>
  <si>
    <t>Ф.И.</t>
  </si>
  <si>
    <t>прыжок</t>
  </si>
  <si>
    <t>Выс.</t>
  </si>
  <si>
    <t>К.Т.</t>
  </si>
  <si>
    <t>СУММА</t>
  </si>
  <si>
    <t>разр.</t>
  </si>
  <si>
    <t>Тренер</t>
  </si>
  <si>
    <t xml:space="preserve"> </t>
  </si>
  <si>
    <t>кэт</t>
  </si>
  <si>
    <t>Прыжок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</si>
</sst>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;[Red]\-#,##0&quot;р.&quot;"/>
  </numFmts>
  <fonts count="3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NewtonCTT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 Cyr"/>
      <family val="2"/>
      <charset val="204"/>
    </font>
    <font>
      <sz val="8"/>
      <name val="Arial"/>
      <family val="2"/>
      <charset val="204"/>
    </font>
    <font>
      <b/>
      <sz val="9"/>
      <color indexed="9"/>
      <name val="Arial Cyr"/>
      <family val="2"/>
      <charset val="204"/>
    </font>
    <font>
      <sz val="9"/>
      <name val="Arial Cyr"/>
      <charset val="204"/>
    </font>
    <font>
      <b/>
      <sz val="10"/>
      <color theme="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b/>
      <sz val="10"/>
      <color indexed="12"/>
      <name val="Arial Cyr"/>
      <charset val="204"/>
    </font>
    <font>
      <sz val="8"/>
      <color indexed="9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8"/>
      <name val="Arial Cyr"/>
      <charset val="204"/>
    </font>
    <font>
      <b/>
      <sz val="9"/>
      <color rgb="FFFFFFFF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10"/>
      <color rgb="FFFFFFFF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0000FF"/>
      <name val="Arial Cyr"/>
      <family val="2"/>
      <charset val="204"/>
    </font>
    <font>
      <sz val="8"/>
      <color rgb="FFFFFFFF"/>
      <name val="Arial Cyr"/>
      <family val="2"/>
      <charset val="204"/>
    </font>
    <font>
      <sz val="10"/>
      <name val="SimSun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26" fillId="0" borderId="0"/>
    <xf numFmtId="0" fontId="34" fillId="0" borderId="0"/>
  </cellStyleXfs>
  <cellXfs count="1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2" applyFont="1"/>
    <xf numFmtId="0" fontId="5" fillId="0" borderId="0" xfId="2" applyFont="1"/>
    <xf numFmtId="0" fontId="6" fillId="0" borderId="0" xfId="1" applyFont="1"/>
    <xf numFmtId="0" fontId="2" fillId="0" borderId="0" xfId="1" applyFont="1"/>
    <xf numFmtId="0" fontId="7" fillId="0" borderId="0" xfId="1" applyFont="1"/>
    <xf numFmtId="0" fontId="8" fillId="0" borderId="0" xfId="3" applyFont="1" applyAlignment="1">
      <alignment horizontal="left" wrapText="1"/>
    </xf>
    <xf numFmtId="22" fontId="9" fillId="0" borderId="0" xfId="3" applyNumberFormat="1" applyFont="1"/>
    <xf numFmtId="0" fontId="2" fillId="0" borderId="0" xfId="3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64" fontId="10" fillId="0" borderId="2" xfId="3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8" xfId="1" applyFont="1" applyBorder="1"/>
    <xf numFmtId="0" fontId="5" fillId="0" borderId="7" xfId="1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16" fillId="0" borderId="0" xfId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0" fontId="14" fillId="0" borderId="0" xfId="1" applyFont="1" applyBorder="1"/>
    <xf numFmtId="0" fontId="17" fillId="0" borderId="0" xfId="1" applyFont="1" applyBorder="1" applyAlignment="1">
      <alignment vertical="center"/>
    </xf>
    <xf numFmtId="0" fontId="16" fillId="0" borderId="0" xfId="3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3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2" fontId="6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164" fontId="20" fillId="0" borderId="0" xfId="4" applyNumberFormat="1" applyFont="1" applyBorder="1" applyAlignment="1">
      <alignment horizontal="center"/>
    </xf>
    <xf numFmtId="164" fontId="22" fillId="0" borderId="0" xfId="5" applyNumberFormat="1" applyFont="1" applyAlignment="1">
      <alignment horizontal="center" vertical="center"/>
    </xf>
    <xf numFmtId="2" fontId="23" fillId="0" borderId="0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24" fillId="0" borderId="0" xfId="2" applyNumberFormat="1" applyFont="1" applyAlignment="1">
      <alignment horizontal="center"/>
    </xf>
    <xf numFmtId="0" fontId="22" fillId="0" borderId="0" xfId="2" applyFont="1"/>
    <xf numFmtId="0" fontId="2" fillId="0" borderId="0" xfId="2" applyFont="1" applyAlignment="1">
      <alignment horizontal="left" wrapText="1"/>
    </xf>
    <xf numFmtId="0" fontId="8" fillId="0" borderId="0" xfId="2" applyFont="1" applyAlignment="1">
      <alignment horizontal="left" wrapText="1"/>
    </xf>
    <xf numFmtId="164" fontId="5" fillId="0" borderId="0" xfId="2" applyNumberFormat="1" applyFont="1" applyAlignment="1">
      <alignment horizontal="center"/>
    </xf>
    <xf numFmtId="0" fontId="1" fillId="0" borderId="0" xfId="1"/>
    <xf numFmtId="2" fontId="12" fillId="0" borderId="0" xfId="2" applyNumberFormat="1" applyFont="1" applyBorder="1" applyAlignment="1">
      <alignment horizontal="center"/>
    </xf>
    <xf numFmtId="2" fontId="18" fillId="0" borderId="0" xfId="2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7" fillId="0" borderId="0" xfId="2" applyFont="1"/>
    <xf numFmtId="0" fontId="2" fillId="0" borderId="0" xfId="7" applyFont="1" applyAlignment="1">
      <alignment horizontal="center"/>
    </xf>
    <xf numFmtId="0" fontId="6" fillId="0" borderId="0" xfId="7" applyFont="1"/>
    <xf numFmtId="0" fontId="2" fillId="0" borderId="0" xfId="7" applyFont="1"/>
    <xf numFmtId="0" fontId="5" fillId="0" borderId="0" xfId="7" applyFont="1"/>
    <xf numFmtId="0" fontId="7" fillId="0" borderId="0" xfId="7" applyFont="1"/>
    <xf numFmtId="22" fontId="9" fillId="0" borderId="0" xfId="7" applyNumberFormat="1" applyFont="1"/>
    <xf numFmtId="0" fontId="3" fillId="0" borderId="0" xfId="7" applyFont="1"/>
    <xf numFmtId="0" fontId="5" fillId="0" borderId="3" xfId="7" applyFont="1" applyBorder="1" applyAlignment="1">
      <alignment horizontal="center"/>
    </xf>
    <xf numFmtId="0" fontId="5" fillId="0" borderId="1" xfId="7" applyFont="1" applyBorder="1" applyAlignment="1">
      <alignment horizontal="center"/>
    </xf>
    <xf numFmtId="0" fontId="5" fillId="0" borderId="2" xfId="7" applyFont="1" applyBorder="1" applyAlignment="1">
      <alignment horizontal="left"/>
    </xf>
    <xf numFmtId="164" fontId="5" fillId="0" borderId="3" xfId="7" applyNumberFormat="1" applyFont="1" applyBorder="1" applyAlignment="1">
      <alignment horizontal="left"/>
    </xf>
    <xf numFmtId="0" fontId="5" fillId="0" borderId="6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5" fillId="0" borderId="1" xfId="7" applyFont="1" applyBorder="1" applyAlignment="1">
      <alignment horizontal="left"/>
    </xf>
    <xf numFmtId="0" fontId="5" fillId="0" borderId="2" xfId="7" applyFont="1" applyBorder="1" applyAlignment="1">
      <alignment vertical="center"/>
    </xf>
    <xf numFmtId="164" fontId="10" fillId="0" borderId="2" xfId="7" applyNumberFormat="1" applyFont="1" applyBorder="1" applyAlignment="1">
      <alignment horizontal="center" vertical="center" wrapText="1"/>
    </xf>
    <xf numFmtId="0" fontId="27" fillId="0" borderId="6" xfId="7" applyFont="1" applyBorder="1" applyAlignment="1">
      <alignment vertical="center"/>
    </xf>
    <xf numFmtId="0" fontId="8" fillId="0" borderId="0" xfId="7" applyFont="1" applyBorder="1" applyAlignment="1">
      <alignment vertical="center"/>
    </xf>
    <xf numFmtId="0" fontId="5" fillId="0" borderId="9" xfId="7" applyFont="1" applyBorder="1" applyAlignment="1">
      <alignment horizontal="center"/>
    </xf>
    <xf numFmtId="0" fontId="5" fillId="0" borderId="7" xfId="7" applyFont="1" applyBorder="1" applyAlignment="1">
      <alignment horizontal="center"/>
    </xf>
    <xf numFmtId="0" fontId="5" fillId="0" borderId="8" xfId="7" applyFont="1" applyBorder="1" applyAlignment="1">
      <alignment horizontal="left"/>
    </xf>
    <xf numFmtId="0" fontId="11" fillId="0" borderId="9" xfId="7" applyFont="1" applyBorder="1" applyAlignment="1">
      <alignment horizontal="center"/>
    </xf>
    <xf numFmtId="0" fontId="12" fillId="0" borderId="8" xfId="7" applyFont="1" applyBorder="1" applyAlignment="1">
      <alignment horizontal="center"/>
    </xf>
    <xf numFmtId="0" fontId="12" fillId="0" borderId="10" xfId="7" applyFont="1" applyBorder="1" applyAlignment="1">
      <alignment horizontal="center"/>
    </xf>
    <xf numFmtId="0" fontId="12" fillId="0" borderId="11" xfId="7" applyFont="1" applyBorder="1" applyAlignment="1">
      <alignment horizontal="center"/>
    </xf>
    <xf numFmtId="0" fontId="12" fillId="0" borderId="13" xfId="7" applyFont="1" applyBorder="1" applyAlignment="1">
      <alignment horizontal="center"/>
    </xf>
    <xf numFmtId="0" fontId="13" fillId="0" borderId="7" xfId="7" applyFont="1" applyBorder="1" applyAlignment="1">
      <alignment horizontal="center"/>
    </xf>
    <xf numFmtId="0" fontId="14" fillId="0" borderId="7" xfId="7" applyFont="1" applyBorder="1"/>
    <xf numFmtId="0" fontId="5" fillId="0" borderId="8" xfId="7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 wrapText="1"/>
    </xf>
    <xf numFmtId="0" fontId="12" fillId="0" borderId="12" xfId="7" applyFont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28" fillId="0" borderId="0" xfId="7" applyFont="1" applyBorder="1" applyAlignment="1">
      <alignment horizontal="center"/>
    </xf>
    <xf numFmtId="0" fontId="5" fillId="0" borderId="0" xfId="7" applyFont="1" applyBorder="1" applyAlignment="1">
      <alignment horizontal="left"/>
    </xf>
    <xf numFmtId="0" fontId="16" fillId="0" borderId="0" xfId="7" applyFont="1" applyBorder="1" applyAlignment="1">
      <alignment horizontal="center"/>
    </xf>
    <xf numFmtId="0" fontId="13" fillId="0" borderId="0" xfId="7" applyFont="1" applyBorder="1"/>
    <xf numFmtId="0" fontId="13" fillId="0" borderId="0" xfId="7" applyFont="1" applyBorder="1" applyAlignment="1">
      <alignment horizontal="center"/>
    </xf>
    <xf numFmtId="0" fontId="14" fillId="0" borderId="0" xfId="7" applyFont="1" applyBorder="1"/>
    <xf numFmtId="0" fontId="28" fillId="0" borderId="0" xfId="7" applyFont="1" applyBorder="1" applyAlignment="1">
      <alignment vertical="center"/>
    </xf>
    <xf numFmtId="1" fontId="29" fillId="0" borderId="0" xfId="7" applyNumberFormat="1" applyFont="1" applyBorder="1" applyAlignment="1">
      <alignment vertical="center"/>
    </xf>
    <xf numFmtId="0" fontId="3" fillId="0" borderId="0" xfId="7" applyFont="1" applyAlignment="1">
      <alignment horizontal="center"/>
    </xf>
    <xf numFmtId="0" fontId="13" fillId="0" borderId="0" xfId="7" applyFont="1" applyAlignment="1">
      <alignment horizontal="center"/>
    </xf>
    <xf numFmtId="0" fontId="3" fillId="0" borderId="0" xfId="7" applyFont="1" applyAlignment="1">
      <alignment horizontal="left"/>
    </xf>
    <xf numFmtId="2" fontId="6" fillId="0" borderId="0" xfId="7" applyNumberFormat="1" applyFont="1" applyAlignment="1">
      <alignment horizontal="center"/>
    </xf>
    <xf numFmtId="165" fontId="9" fillId="0" borderId="0" xfId="7" applyNumberFormat="1" applyFont="1" applyAlignment="1">
      <alignment horizontal="center" vertical="center"/>
    </xf>
    <xf numFmtId="0" fontId="9" fillId="0" borderId="0" xfId="7" applyFont="1"/>
    <xf numFmtId="0" fontId="30" fillId="0" borderId="0" xfId="7" applyFont="1" applyAlignment="1">
      <alignment horizontal="center"/>
    </xf>
    <xf numFmtId="0" fontId="8" fillId="0" borderId="0" xfId="7" applyFont="1" applyAlignment="1">
      <alignment horizontal="left"/>
    </xf>
    <xf numFmtId="164" fontId="31" fillId="0" borderId="0" xfId="7" applyNumberFormat="1" applyFont="1" applyBorder="1" applyAlignment="1">
      <alignment horizontal="center"/>
    </xf>
    <xf numFmtId="164" fontId="2" fillId="0" borderId="0" xfId="7" applyNumberFormat="1" applyFont="1" applyAlignment="1">
      <alignment horizontal="center" vertical="center"/>
    </xf>
    <xf numFmtId="2" fontId="32" fillId="0" borderId="0" xfId="7" applyNumberFormat="1" applyFont="1" applyBorder="1" applyAlignment="1">
      <alignment horizontal="center"/>
    </xf>
    <xf numFmtId="2" fontId="3" fillId="0" borderId="0" xfId="7" applyNumberFormat="1" applyFont="1" applyBorder="1" applyAlignment="1">
      <alignment horizontal="center"/>
    </xf>
    <xf numFmtId="2" fontId="33" fillId="0" borderId="0" xfId="7" applyNumberFormat="1" applyFont="1" applyAlignment="1">
      <alignment horizontal="center"/>
    </xf>
    <xf numFmtId="1" fontId="33" fillId="0" borderId="0" xfId="7" applyNumberFormat="1" applyFont="1" applyAlignment="1">
      <alignment horizontal="center"/>
    </xf>
    <xf numFmtId="0" fontId="22" fillId="0" borderId="0" xfId="7" applyFont="1"/>
    <xf numFmtId="0" fontId="8" fillId="0" borderId="0" xfId="7" applyFont="1" applyAlignment="1">
      <alignment horizontal="left" wrapText="1"/>
    </xf>
    <xf numFmtId="0" fontId="5" fillId="0" borderId="0" xfId="7" applyFont="1" applyAlignment="1">
      <alignment horizontal="center"/>
    </xf>
    <xf numFmtId="164" fontId="5" fillId="0" borderId="0" xfId="7" applyNumberFormat="1" applyFont="1" applyAlignment="1">
      <alignment horizontal="center"/>
    </xf>
    <xf numFmtId="0" fontId="1" fillId="0" borderId="0" xfId="7" applyFont="1"/>
    <xf numFmtId="2" fontId="5" fillId="0" borderId="0" xfId="7" applyNumberFormat="1" applyFont="1" applyBorder="1" applyAlignment="1">
      <alignment horizontal="center"/>
    </xf>
    <xf numFmtId="2" fontId="13" fillId="0" borderId="0" xfId="7" applyNumberFormat="1" applyFont="1" applyBorder="1" applyAlignment="1">
      <alignment horizontal="center"/>
    </xf>
    <xf numFmtId="1" fontId="2" fillId="0" borderId="0" xfId="7" applyNumberFormat="1" applyFont="1"/>
    <xf numFmtId="0" fontId="2" fillId="0" borderId="0" xfId="7" applyFont="1" applyAlignment="1">
      <alignment horizontal="left"/>
    </xf>
    <xf numFmtId="0" fontId="34" fillId="0" borderId="0" xfId="8"/>
  </cellXfs>
  <cellStyles count="9">
    <cellStyle name="Normal_COM10W" xfId="2"/>
    <cellStyle name="Normal_ST_CF" xfId="4"/>
    <cellStyle name="TableStyleLight1" xfId="7"/>
    <cellStyle name="Обычный" xfId="0" builtinId="0"/>
    <cellStyle name="Обычный 2" xfId="5"/>
    <cellStyle name="Обычный 3" xfId="6"/>
    <cellStyle name="Обычный 4" xfId="8"/>
    <cellStyle name="Обычный_Чемпионат и Перв 1 и 3 м" xfId="1"/>
    <cellStyle name="Обычный_Чемпионат и Перв 1 и 3 м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74;&#1077;&#1095;&#1077;&#1088;%203\&#1042;&#1099;&#1096;&#1082;&#1072;%20&#1070;&#1085;&#1086;&#1096;&#1080;%20&#10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exander\Documents\&#1056;&#1072;&#1073;&#1086;&#1090;&#1072;\&#1042;&#1089;&#1105;%20&#1087;&#1086;%20&#1075;&#1086;&#1076;&#1072;&#1084;\2014-2015\&#1054;&#1090;&#1082;.&#1050;&#1091;&#1073;&#1086;&#1082;.&#1075;.&#1086;.%20&#1058;&#1086;&#1083;&#1100;&#1103;&#1090;&#1090;&#1080;%2009-12%20&#1076;&#1077;&#1082;&#1072;&#1073;&#1088;&#1103;\3%20&#1076;&#1077;&#1085;&#1100;%2011%20&#1076;&#1077;&#1082;&#1072;&#1073;&#1088;&#1103;\&#1042;&#1067;&#1064;&#1050;&#1040;%20&#1052;&#1057;,&#1050;&#1052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74;&#1077;&#1095;&#1077;&#1088;%202\3%20&#1052;&#1045;&#1058;&#1056;&#1040;%20&#1070;&#1085;&#1086;&#1096;&#1080;%20&#10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91;&#1090;&#1088;&#1086;%203\1%20&#1052;&#1045;&#1058;&#1056;%20&#1070;&#1085;&#1086;&#1096;&#1080;%20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 В"/>
      <sheetName val="СТАРТ+ (2)"/>
      <sheetName val="Выш Юн СВОД (Е)"/>
      <sheetName val="Выш Юн (Е)"/>
    </sheetNames>
    <sheetDataSet>
      <sheetData sheetId="0"/>
      <sheetData sheetId="1">
        <row r="1">
          <cell r="C1" t="str">
            <v>ВЫШКА - ВЫБОР (3 М; 5 М; 7,5 М);  МАЛЬЧИКИ (8-9 ЛЕТ)</v>
          </cell>
          <cell r="Y1">
            <v>43815.75</v>
          </cell>
        </row>
        <row r="3">
          <cell r="B3">
            <v>1</v>
          </cell>
          <cell r="C3" t="str">
            <v>Балыкин Алексей,2010,III,Пенза,ПО СШОР ВВС</v>
          </cell>
          <cell r="Y3" t="str">
            <v>Бибикины О.В.,А.Е.</v>
          </cell>
        </row>
        <row r="4">
          <cell r="C4" t="str">
            <v>103в</v>
          </cell>
          <cell r="D4">
            <v>5</v>
          </cell>
          <cell r="E4">
            <v>1.7</v>
          </cell>
          <cell r="F4" t="str">
            <v>401в</v>
          </cell>
          <cell r="G4">
            <v>5</v>
          </cell>
          <cell r="H4">
            <v>1.5</v>
          </cell>
          <cell r="I4" t="str">
            <v>201с</v>
          </cell>
          <cell r="J4">
            <v>5</v>
          </cell>
          <cell r="K4">
            <v>1.5</v>
          </cell>
          <cell r="L4" t="str">
            <v>301с</v>
          </cell>
          <cell r="M4">
            <v>5</v>
          </cell>
          <cell r="N4">
            <v>1.6</v>
          </cell>
        </row>
        <row r="9">
          <cell r="B9">
            <v>2</v>
          </cell>
          <cell r="C9" t="str">
            <v>Сергеев Александр,2010,III,Челябинск,МБУ СШОР-7</v>
          </cell>
          <cell r="Y9" t="str">
            <v>Шведкий В.Н.</v>
          </cell>
        </row>
        <row r="10">
          <cell r="C10" t="str">
            <v>403с</v>
          </cell>
          <cell r="D10">
            <v>5</v>
          </cell>
          <cell r="E10">
            <v>2.2000000000000002</v>
          </cell>
          <cell r="F10" t="str">
            <v>103в</v>
          </cell>
          <cell r="G10">
            <v>5</v>
          </cell>
          <cell r="H10">
            <v>1.7</v>
          </cell>
          <cell r="I10" t="str">
            <v>201с</v>
          </cell>
          <cell r="J10">
            <v>5</v>
          </cell>
          <cell r="K10">
            <v>1.5</v>
          </cell>
          <cell r="L10" t="str">
            <v>301с</v>
          </cell>
          <cell r="M10">
            <v>5</v>
          </cell>
          <cell r="N10">
            <v>1.6</v>
          </cell>
        </row>
        <row r="11">
          <cell r="Y11" t="str">
            <v xml:space="preserve"> </v>
          </cell>
        </row>
        <row r="15">
          <cell r="B15">
            <v>3</v>
          </cell>
          <cell r="C15" t="str">
            <v>Сычев Александр,2011,2юн,Тольятти,МБУДОКСДЮСШОР№10"Олимп"</v>
          </cell>
          <cell r="Y15" t="str">
            <v>Мартынов А.В.</v>
          </cell>
        </row>
        <row r="16">
          <cell r="C16" t="str">
            <v>101в</v>
          </cell>
          <cell r="D16">
            <v>5</v>
          </cell>
          <cell r="E16">
            <v>1.3</v>
          </cell>
          <cell r="F16" t="str">
            <v>401в</v>
          </cell>
          <cell r="G16">
            <v>5</v>
          </cell>
          <cell r="H16">
            <v>1.5</v>
          </cell>
          <cell r="I16" t="str">
            <v>201с</v>
          </cell>
          <cell r="J16">
            <v>5</v>
          </cell>
          <cell r="K16">
            <v>1.5</v>
          </cell>
          <cell r="L16" t="str">
            <v>301с</v>
          </cell>
          <cell r="M16">
            <v>5</v>
          </cell>
          <cell r="N16">
            <v>1.6</v>
          </cell>
        </row>
        <row r="17">
          <cell r="Y17" t="str">
            <v xml:space="preserve"> </v>
          </cell>
        </row>
        <row r="21">
          <cell r="B21">
            <v>4</v>
          </cell>
          <cell r="C21" t="str">
            <v>Саракула Тимофей,2010,II,Бузулук,СШОР</v>
          </cell>
          <cell r="Y21" t="str">
            <v>Каткова Т.В.</v>
          </cell>
        </row>
        <row r="22">
          <cell r="C22" t="str">
            <v>612в</v>
          </cell>
          <cell r="D22">
            <v>5</v>
          </cell>
          <cell r="E22">
            <v>1.7</v>
          </cell>
          <cell r="F22" t="str">
            <v>401в</v>
          </cell>
          <cell r="G22">
            <v>5</v>
          </cell>
          <cell r="H22">
            <v>1.5</v>
          </cell>
          <cell r="I22" t="str">
            <v>103в</v>
          </cell>
          <cell r="J22">
            <v>5</v>
          </cell>
          <cell r="K22">
            <v>1.7</v>
          </cell>
          <cell r="L22" t="str">
            <v>201в</v>
          </cell>
          <cell r="M22">
            <v>5</v>
          </cell>
          <cell r="N22">
            <v>1.6</v>
          </cell>
          <cell r="Y22" t="str">
            <v>Филатов С.А.</v>
          </cell>
        </row>
        <row r="23">
          <cell r="Y23" t="str">
            <v xml:space="preserve"> </v>
          </cell>
        </row>
        <row r="27">
          <cell r="B27">
            <v>5</v>
          </cell>
          <cell r="C27" t="str">
            <v>Кулагин Сергей,2011,II,Бузулук,СШОР</v>
          </cell>
          <cell r="Y27" t="str">
            <v>Филатов С.А.</v>
          </cell>
        </row>
        <row r="28">
          <cell r="C28" t="str">
            <v>103в</v>
          </cell>
          <cell r="D28">
            <v>5</v>
          </cell>
          <cell r="E28">
            <v>1.7</v>
          </cell>
          <cell r="F28" t="str">
            <v>201с</v>
          </cell>
          <cell r="G28">
            <v>5</v>
          </cell>
          <cell r="H28">
            <v>1.5</v>
          </cell>
          <cell r="I28" t="str">
            <v>301с</v>
          </cell>
          <cell r="J28">
            <v>5</v>
          </cell>
          <cell r="K28">
            <v>1.6</v>
          </cell>
          <cell r="L28" t="str">
            <v>401с</v>
          </cell>
          <cell r="M28">
            <v>5</v>
          </cell>
          <cell r="N28">
            <v>1.4</v>
          </cell>
          <cell r="Y28" t="str">
            <v>Каткова Т.В.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 В"/>
      <sheetName val="Выш.Муж.МС"/>
      <sheetName val="Выш.Муж.КМС"/>
      <sheetName val="Выш.ЖенКМС"/>
      <sheetName val="Выш.ЖенМС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3"/>
      <sheetName val="СТАРТ+ "/>
      <sheetName val="3м Юн СВОД (Е)"/>
      <sheetName val="3м Юн (Е)"/>
    </sheetNames>
    <sheetDataSet>
      <sheetData sheetId="0" refreshError="1"/>
      <sheetData sheetId="1">
        <row r="1">
          <cell r="C1" t="str">
            <v>ТРАМПЛИН 3 М; МАЛЬЧИКИ (8-9 ЛЕТ)</v>
          </cell>
          <cell r="S1">
            <v>43814.708333333336</v>
          </cell>
        </row>
        <row r="3">
          <cell r="B3">
            <v>1</v>
          </cell>
          <cell r="C3" t="str">
            <v>Сычев Александр,2011,2юн,Тольятти,МБУДОКСДЮСШОР№10"Олимп"</v>
          </cell>
          <cell r="S3" t="str">
            <v>Мартынов А.В.</v>
          </cell>
        </row>
        <row r="4">
          <cell r="C4" t="str">
            <v>101в</v>
          </cell>
          <cell r="D4">
            <v>1.5</v>
          </cell>
          <cell r="E4" t="str">
            <v>401в</v>
          </cell>
          <cell r="F4">
            <v>1.4</v>
          </cell>
          <cell r="G4" t="str">
            <v>201с</v>
          </cell>
          <cell r="H4">
            <v>1.7</v>
          </cell>
          <cell r="I4" t="str">
            <v>301с</v>
          </cell>
          <cell r="J4">
            <v>1.8</v>
          </cell>
        </row>
        <row r="9">
          <cell r="B9">
            <v>2</v>
          </cell>
          <cell r="C9" t="str">
            <v>Сергеев Александр,2010,III,Челябинск,МБУ СШОР-7</v>
          </cell>
          <cell r="S9" t="str">
            <v>Шведкий В.Н.</v>
          </cell>
        </row>
        <row r="10">
          <cell r="C10" t="str">
            <v>403с</v>
          </cell>
          <cell r="D10">
            <v>1.9</v>
          </cell>
          <cell r="E10" t="str">
            <v>103в</v>
          </cell>
          <cell r="F10">
            <v>1.6</v>
          </cell>
          <cell r="G10" t="str">
            <v>203с</v>
          </cell>
          <cell r="H10">
            <v>1.9</v>
          </cell>
          <cell r="I10" t="str">
            <v>301в</v>
          </cell>
          <cell r="J10">
            <v>1.9</v>
          </cell>
        </row>
        <row r="11">
          <cell r="S11" t="str">
            <v xml:space="preserve"> </v>
          </cell>
        </row>
        <row r="15">
          <cell r="B15">
            <v>3</v>
          </cell>
          <cell r="C15" t="str">
            <v>Балыкин Алексей,2010,III,Пенза,ПО СШОР ВВС</v>
          </cell>
          <cell r="S15" t="str">
            <v>Бибикины О.В.,А.Е.</v>
          </cell>
        </row>
        <row r="16">
          <cell r="C16" t="str">
            <v>105с</v>
          </cell>
          <cell r="D16">
            <v>2.2000000000000002</v>
          </cell>
          <cell r="E16" t="str">
            <v>403с</v>
          </cell>
          <cell r="F16">
            <v>1.9</v>
          </cell>
          <cell r="G16" t="str">
            <v>201с</v>
          </cell>
          <cell r="H16">
            <v>1.7</v>
          </cell>
          <cell r="I16" t="str">
            <v>301с</v>
          </cell>
          <cell r="J16">
            <v>1.8</v>
          </cell>
        </row>
        <row r="17">
          <cell r="S17" t="str">
            <v xml:space="preserve"> </v>
          </cell>
        </row>
        <row r="21">
          <cell r="B21">
            <v>4</v>
          </cell>
          <cell r="C21" t="str">
            <v>Третьяков Михаил,2010,1юн,Екатеринбург,"Дворец молодежи"</v>
          </cell>
          <cell r="S21" t="str">
            <v>Хмелев А.А.</v>
          </cell>
        </row>
        <row r="22">
          <cell r="C22" t="str">
            <v>105с</v>
          </cell>
          <cell r="D22">
            <v>2.2000000000000002</v>
          </cell>
          <cell r="E22" t="str">
            <v>203с</v>
          </cell>
          <cell r="F22">
            <v>1.9</v>
          </cell>
          <cell r="G22" t="str">
            <v>303с</v>
          </cell>
          <cell r="H22">
            <v>2</v>
          </cell>
          <cell r="I22" t="str">
            <v>403с</v>
          </cell>
          <cell r="J22">
            <v>1.9</v>
          </cell>
        </row>
        <row r="23">
          <cell r="S23" t="str">
            <v xml:space="preserve"> </v>
          </cell>
        </row>
        <row r="27">
          <cell r="B27">
            <v>5</v>
          </cell>
          <cell r="C27" t="str">
            <v>Васендо Георгий,2010,1юн,Екатеринбург,"Дворец молодежи"</v>
          </cell>
          <cell r="S27" t="str">
            <v>Хмелев А.А.</v>
          </cell>
        </row>
        <row r="28">
          <cell r="C28" t="str">
            <v>105с</v>
          </cell>
          <cell r="D28">
            <v>2.2000000000000002</v>
          </cell>
          <cell r="E28" t="str">
            <v>203с</v>
          </cell>
          <cell r="F28">
            <v>1.9</v>
          </cell>
          <cell r="G28" t="str">
            <v>303с</v>
          </cell>
          <cell r="H28">
            <v>2</v>
          </cell>
          <cell r="I28" t="str">
            <v>403с</v>
          </cell>
          <cell r="J28">
            <v>1.9</v>
          </cell>
        </row>
        <row r="29">
          <cell r="S29" t="str">
            <v xml:space="preserve"> </v>
          </cell>
        </row>
        <row r="33">
          <cell r="B33">
            <v>6</v>
          </cell>
          <cell r="C33" t="str">
            <v>Кулагин Сергей,2011,II,Бузулук,СШОР</v>
          </cell>
          <cell r="S33" t="str">
            <v>Каткова Т.В.</v>
          </cell>
        </row>
        <row r="34">
          <cell r="C34" t="str">
            <v>403с</v>
          </cell>
          <cell r="D34">
            <v>1.9</v>
          </cell>
          <cell r="E34" t="str">
            <v>105с</v>
          </cell>
          <cell r="F34">
            <v>2.2000000000000002</v>
          </cell>
          <cell r="G34" t="str">
            <v>203с</v>
          </cell>
          <cell r="H34">
            <v>1.9</v>
          </cell>
          <cell r="I34" t="str">
            <v>301в</v>
          </cell>
          <cell r="J34">
            <v>1.9</v>
          </cell>
          <cell r="S34" t="str">
            <v>Филатов С.А.</v>
          </cell>
        </row>
        <row r="35">
          <cell r="S35" t="str">
            <v xml:space="preserve"> </v>
          </cell>
        </row>
        <row r="39">
          <cell r="B39">
            <v>7</v>
          </cell>
          <cell r="C39" t="str">
            <v>Саракула Тимофей,2010,II,Бузулук,СШОР</v>
          </cell>
          <cell r="S39" t="str">
            <v>Каткова Т.В.</v>
          </cell>
        </row>
        <row r="40">
          <cell r="C40" t="str">
            <v>103в</v>
          </cell>
          <cell r="D40">
            <v>1.6</v>
          </cell>
          <cell r="E40" t="str">
            <v>403в</v>
          </cell>
          <cell r="F40">
            <v>2.1</v>
          </cell>
          <cell r="G40" t="str">
            <v>203с</v>
          </cell>
          <cell r="H40">
            <v>1.9</v>
          </cell>
          <cell r="I40" t="str">
            <v>301в</v>
          </cell>
          <cell r="J40">
            <v>1.9</v>
          </cell>
          <cell r="S40" t="str">
            <v>Филатов С.А.</v>
          </cell>
        </row>
        <row r="41">
          <cell r="S41" t="str">
            <v xml:space="preserve"> </v>
          </cell>
        </row>
        <row r="45">
          <cell r="B45">
            <v>8</v>
          </cell>
          <cell r="C45" t="str">
            <v>Бутинов Алескей,2011,1юн,Бузулук,СШОР</v>
          </cell>
          <cell r="S45" t="str">
            <v>Филатов С.А.</v>
          </cell>
        </row>
        <row r="46">
          <cell r="C46" t="str">
            <v>401с</v>
          </cell>
          <cell r="D46">
            <v>1.3</v>
          </cell>
          <cell r="E46" t="str">
            <v>101с</v>
          </cell>
          <cell r="F46">
            <v>1.4</v>
          </cell>
          <cell r="G46" t="str">
            <v>201с</v>
          </cell>
          <cell r="H46">
            <v>1.7</v>
          </cell>
          <cell r="I46" t="str">
            <v>301с</v>
          </cell>
          <cell r="J46">
            <v>1.8</v>
          </cell>
          <cell r="S46" t="str">
            <v>Каткова Т.В.</v>
          </cell>
        </row>
        <row r="47">
          <cell r="S47" t="str">
            <v xml:space="preserve"> </v>
          </cell>
        </row>
      </sheetData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1"/>
      <sheetName val="СТАРТ+"/>
      <sheetName val="1м СХ СВОД Мал(Д)"/>
      <sheetName val="1м СХ Мал(Д)"/>
    </sheetNames>
    <sheetDataSet>
      <sheetData sheetId="0" refreshError="1"/>
      <sheetData sheetId="1">
        <row r="1">
          <cell r="C1" t="str">
            <v>ТРАМПЛИН 1 М; МАЛЬЧИКИ (8-9 ЛЕТ)</v>
          </cell>
          <cell r="S1">
            <v>43815.458333333336</v>
          </cell>
        </row>
        <row r="3">
          <cell r="B3">
            <v>1</v>
          </cell>
          <cell r="C3" t="str">
            <v>Сергеев Александр,2010,III,Челябинск,МБУ СШОР-7</v>
          </cell>
          <cell r="S3" t="str">
            <v>Шведкий В.Н.</v>
          </cell>
        </row>
        <row r="4">
          <cell r="C4" t="str">
            <v>401в</v>
          </cell>
          <cell r="D4">
            <v>1.5</v>
          </cell>
          <cell r="E4" t="str">
            <v>103с</v>
          </cell>
          <cell r="F4">
            <v>1.6</v>
          </cell>
          <cell r="G4" t="str">
            <v>201в</v>
          </cell>
          <cell r="H4">
            <v>1.6</v>
          </cell>
          <cell r="I4" t="str">
            <v>303в</v>
          </cell>
          <cell r="J4">
            <v>2.4</v>
          </cell>
        </row>
        <row r="5">
          <cell r="S5" t="str">
            <v xml:space="preserve"> </v>
          </cell>
        </row>
        <row r="9">
          <cell r="B9">
            <v>2</v>
          </cell>
          <cell r="C9" t="str">
            <v>Балыкин Алексей,2010,III,Пенза,ПО СШОР ВВС</v>
          </cell>
          <cell r="S9" t="str">
            <v>Бибикины О.В.,А.Е.</v>
          </cell>
        </row>
        <row r="10">
          <cell r="C10" t="str">
            <v>103в</v>
          </cell>
          <cell r="D10">
            <v>1.7</v>
          </cell>
          <cell r="E10" t="str">
            <v>403с</v>
          </cell>
          <cell r="F10">
            <v>2.2000000000000002</v>
          </cell>
          <cell r="G10" t="str">
            <v>203с</v>
          </cell>
          <cell r="H10">
            <v>2</v>
          </cell>
          <cell r="I10" t="str">
            <v>301с</v>
          </cell>
          <cell r="J10">
            <v>1.6</v>
          </cell>
        </row>
        <row r="11">
          <cell r="S11" t="str">
            <v xml:space="preserve"> </v>
          </cell>
        </row>
        <row r="15">
          <cell r="B15">
            <v>3</v>
          </cell>
          <cell r="C15" t="str">
            <v>Бутинов Алескей,2011,1юн,Бузулук,СШОР</v>
          </cell>
          <cell r="S15" t="str">
            <v>Филатов С.А.</v>
          </cell>
        </row>
        <row r="16">
          <cell r="C16" t="str">
            <v>401с</v>
          </cell>
          <cell r="D16">
            <v>1.4</v>
          </cell>
          <cell r="E16" t="str">
            <v>101с</v>
          </cell>
          <cell r="F16">
            <v>1.2</v>
          </cell>
          <cell r="G16" t="str">
            <v>201с</v>
          </cell>
          <cell r="H16">
            <v>1.5</v>
          </cell>
          <cell r="I16" t="str">
            <v>301с</v>
          </cell>
          <cell r="J16">
            <v>1.6</v>
          </cell>
        </row>
        <row r="17">
          <cell r="S17" t="str">
            <v xml:space="preserve"> </v>
          </cell>
        </row>
        <row r="21">
          <cell r="B21">
            <v>4</v>
          </cell>
          <cell r="C21" t="str">
            <v>Васендо Георгий,2010,1юн,Екатеринбург,"Дворец молодежи"</v>
          </cell>
          <cell r="S21" t="str">
            <v>Хмелев А.А.</v>
          </cell>
        </row>
        <row r="22">
          <cell r="C22" t="str">
            <v>104с</v>
          </cell>
          <cell r="D22">
            <v>2.2000000000000002</v>
          </cell>
          <cell r="E22" t="str">
            <v>203с</v>
          </cell>
          <cell r="F22">
            <v>2</v>
          </cell>
          <cell r="G22" t="str">
            <v>301с</v>
          </cell>
          <cell r="H22">
            <v>1.6</v>
          </cell>
          <cell r="I22" t="str">
            <v>403с</v>
          </cell>
          <cell r="J22">
            <v>2.2000000000000002</v>
          </cell>
        </row>
        <row r="23">
          <cell r="S23" t="str">
            <v xml:space="preserve"> </v>
          </cell>
        </row>
        <row r="27">
          <cell r="B27">
            <v>5</v>
          </cell>
          <cell r="C27" t="str">
            <v>Третьяков Михаил,2010,1юн,Екатеринбург,"Дворец молодежи"</v>
          </cell>
          <cell r="S27" t="str">
            <v>Хмелев А.А.</v>
          </cell>
        </row>
        <row r="28">
          <cell r="C28" t="str">
            <v>104с</v>
          </cell>
          <cell r="D28">
            <v>2.2000000000000002</v>
          </cell>
          <cell r="E28" t="str">
            <v>201в</v>
          </cell>
          <cell r="F28">
            <v>1.6</v>
          </cell>
          <cell r="G28" t="str">
            <v>301с</v>
          </cell>
          <cell r="H28">
            <v>1.6</v>
          </cell>
          <cell r="I28" t="str">
            <v>401в</v>
          </cell>
          <cell r="J28">
            <v>1.5</v>
          </cell>
        </row>
        <row r="29">
          <cell r="S29" t="str">
            <v xml:space="preserve"> </v>
          </cell>
        </row>
        <row r="33">
          <cell r="B33">
            <v>6</v>
          </cell>
          <cell r="C33" t="str">
            <v>Зуев Александр,2011,2юн,Бузулук,СШОР</v>
          </cell>
          <cell r="S33" t="str">
            <v>Шлыков Д.Ю.</v>
          </cell>
        </row>
        <row r="34">
          <cell r="C34" t="str">
            <v>101с</v>
          </cell>
          <cell r="D34">
            <v>1.2</v>
          </cell>
          <cell r="E34" t="str">
            <v>401с</v>
          </cell>
          <cell r="F34">
            <v>1.4</v>
          </cell>
          <cell r="G34" t="str">
            <v>201с</v>
          </cell>
          <cell r="H34">
            <v>1.5</v>
          </cell>
          <cell r="I34" t="str">
            <v>301с</v>
          </cell>
          <cell r="J34">
            <v>1.6</v>
          </cell>
        </row>
        <row r="35">
          <cell r="S35" t="str">
            <v xml:space="preserve"> </v>
          </cell>
        </row>
        <row r="39">
          <cell r="B39">
            <v>7</v>
          </cell>
          <cell r="C39" t="str">
            <v>Сычев Александр,2011,2юн,Тольятти,МБУДОКСДЮСШОР№10"Олимп"</v>
          </cell>
          <cell r="S39" t="str">
            <v>Мартынов А.В.</v>
          </cell>
        </row>
        <row r="40">
          <cell r="C40" t="str">
            <v>103с</v>
          </cell>
          <cell r="D40">
            <v>1.6</v>
          </cell>
          <cell r="E40" t="str">
            <v>401в</v>
          </cell>
          <cell r="F40">
            <v>1.5</v>
          </cell>
          <cell r="G40" t="str">
            <v>201с</v>
          </cell>
          <cell r="H40">
            <v>1.5</v>
          </cell>
          <cell r="I40" t="str">
            <v>301с</v>
          </cell>
          <cell r="J40">
            <v>1.6</v>
          </cell>
        </row>
        <row r="45">
          <cell r="B45">
            <v>8</v>
          </cell>
          <cell r="C45" t="str">
            <v>Кулагин Сергей,2011,II,Бузулук,СШОР</v>
          </cell>
          <cell r="S45" t="str">
            <v>Филатов С.А.</v>
          </cell>
        </row>
        <row r="46">
          <cell r="C46" t="str">
            <v>403с</v>
          </cell>
          <cell r="D46">
            <v>2.2000000000000002</v>
          </cell>
          <cell r="E46" t="str">
            <v>103в</v>
          </cell>
          <cell r="F46">
            <v>1.7</v>
          </cell>
          <cell r="G46" t="str">
            <v>203с</v>
          </cell>
          <cell r="H46">
            <v>2</v>
          </cell>
          <cell r="I46" t="str">
            <v>301в</v>
          </cell>
          <cell r="J46">
            <v>1.7</v>
          </cell>
          <cell r="S46" t="str">
            <v>Каткова Т.В.</v>
          </cell>
        </row>
        <row r="47">
          <cell r="S47" t="str">
            <v xml:space="preserve"> </v>
          </cell>
        </row>
        <row r="51">
          <cell r="B51">
            <v>9</v>
          </cell>
          <cell r="C51" t="str">
            <v>Саракула Тимофей,2010,II,Бузулук,СШОР</v>
          </cell>
          <cell r="S51" t="str">
            <v>Каткова Т.В.</v>
          </cell>
        </row>
        <row r="52">
          <cell r="C52" t="str">
            <v>103в</v>
          </cell>
          <cell r="D52">
            <v>1.7</v>
          </cell>
          <cell r="E52" t="str">
            <v>203с</v>
          </cell>
          <cell r="F52">
            <v>2</v>
          </cell>
          <cell r="G52" t="str">
            <v>403с</v>
          </cell>
          <cell r="H52">
            <v>2.2000000000000002</v>
          </cell>
          <cell r="I52" t="str">
            <v>301в</v>
          </cell>
          <cell r="J52">
            <v>1.7</v>
          </cell>
          <cell r="S52" t="str">
            <v>Филатов С.А.</v>
          </cell>
        </row>
        <row r="57">
          <cell r="B57">
            <v>10</v>
          </cell>
          <cell r="C57" t="str">
            <v>Влазнев Михаил,2011,2юн,Бузулук,СШОР</v>
          </cell>
          <cell r="S57" t="str">
            <v>Шлыков Д.Ю.</v>
          </cell>
        </row>
        <row r="58">
          <cell r="C58" t="str">
            <v>101с</v>
          </cell>
          <cell r="D58">
            <v>1.2</v>
          </cell>
          <cell r="E58" t="str">
            <v>401с</v>
          </cell>
          <cell r="F58">
            <v>1.4</v>
          </cell>
          <cell r="G58" t="str">
            <v>201с</v>
          </cell>
          <cell r="H58">
            <v>1.5</v>
          </cell>
          <cell r="I58" t="str">
            <v>301с</v>
          </cell>
          <cell r="J58">
            <v>1.6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65"/>
  <sheetViews>
    <sheetView tabSelected="1" view="pageBreakPreview" zoomScaleNormal="100" zoomScaleSheetLayoutView="100" zoomScalePageLayoutView="60" workbookViewId="0">
      <selection activeCell="D22" sqref="D22"/>
    </sheetView>
  </sheetViews>
  <sheetFormatPr defaultRowHeight="14.25" outlineLevelRow="1"/>
  <cols>
    <col min="1" max="1" width="7.140625" style="70" customWidth="1"/>
    <col min="2" max="2" width="2.85546875" style="70" customWidth="1"/>
    <col min="3" max="3" width="4.28515625" style="72" customWidth="1"/>
    <col min="4" max="4" width="7.85546875" style="73" customWidth="1"/>
    <col min="5" max="5" width="6.42578125" style="73" customWidth="1"/>
    <col min="6" max="6" width="6.42578125" style="72" customWidth="1"/>
    <col min="7" max="10" width="6.42578125" style="133" customWidth="1"/>
    <col min="11" max="11" width="7.85546875" style="72" customWidth="1"/>
    <col min="12" max="12" width="8.5703125" style="72" customWidth="1"/>
    <col min="13" max="13" width="9.28515625" style="74" customWidth="1"/>
    <col min="14" max="14" width="6.42578125" style="74" customWidth="1"/>
    <col min="15" max="15" width="20.28515625" style="126" customWidth="1"/>
    <col min="16" max="1020" width="9.140625" style="72"/>
    <col min="1021" max="16384" width="9.140625" style="134"/>
  </cols>
  <sheetData>
    <row r="1" spans="1:19" ht="15">
      <c r="C1" s="71" t="str">
        <f>'[4]СТАРТ+'!C1</f>
        <v>ТРАМПЛИН 1 М; МАЛЬЧИКИ (8-9 ЛЕТ)</v>
      </c>
      <c r="D1" s="72"/>
      <c r="F1" s="71"/>
      <c r="G1" s="71"/>
      <c r="H1" s="71"/>
      <c r="I1" s="71"/>
      <c r="J1" s="71"/>
      <c r="O1" s="75">
        <f>'[4]СТАРТ+'!S1</f>
        <v>43815.458333333336</v>
      </c>
    </row>
    <row r="2" spans="1:19" ht="15">
      <c r="D2" s="71"/>
      <c r="E2" s="71"/>
      <c r="F2" s="76"/>
      <c r="G2" s="76"/>
      <c r="H2" s="76"/>
      <c r="I2" s="76"/>
      <c r="J2" s="76"/>
      <c r="O2" s="72"/>
    </row>
    <row r="3" spans="1:19" ht="12.75" customHeight="1">
      <c r="A3" s="77"/>
      <c r="B3" s="78"/>
      <c r="C3" s="79"/>
      <c r="D3" s="80"/>
      <c r="E3" s="79"/>
      <c r="F3" s="81" t="s">
        <v>0</v>
      </c>
      <c r="G3" s="82"/>
      <c r="H3" s="82"/>
      <c r="I3" s="82"/>
      <c r="J3" s="83"/>
      <c r="K3" s="84"/>
      <c r="L3" s="84"/>
      <c r="M3" s="85"/>
      <c r="N3" s="86" t="s">
        <v>1</v>
      </c>
      <c r="O3" s="87"/>
      <c r="P3" s="88"/>
      <c r="Q3" s="88"/>
      <c r="R3" s="88"/>
      <c r="S3" s="88"/>
    </row>
    <row r="4" spans="1:19" ht="13.5" thickBot="1">
      <c r="A4" s="89" t="s">
        <v>2</v>
      </c>
      <c r="B4" s="90"/>
      <c r="C4" s="91" t="s">
        <v>3</v>
      </c>
      <c r="D4" s="92" t="s">
        <v>12</v>
      </c>
      <c r="E4" s="93" t="s">
        <v>6</v>
      </c>
      <c r="F4" s="94">
        <v>1</v>
      </c>
      <c r="G4" s="95">
        <v>2</v>
      </c>
      <c r="H4" s="95">
        <v>3</v>
      </c>
      <c r="I4" s="95">
        <v>4</v>
      </c>
      <c r="J4" s="96">
        <v>5</v>
      </c>
      <c r="K4" s="97"/>
      <c r="L4" s="98"/>
      <c r="M4" s="99" t="s">
        <v>7</v>
      </c>
      <c r="N4" s="100" t="s">
        <v>8</v>
      </c>
      <c r="O4" s="101" t="s">
        <v>9</v>
      </c>
      <c r="P4" s="88"/>
      <c r="Q4" s="88"/>
      <c r="R4" s="88"/>
      <c r="S4" s="88"/>
    </row>
    <row r="5" spans="1:19" ht="12.75">
      <c r="A5" s="102"/>
      <c r="B5" s="103">
        <v>0</v>
      </c>
      <c r="C5" s="104"/>
      <c r="D5" s="105"/>
      <c r="E5" s="106"/>
      <c r="F5" s="107"/>
      <c r="G5" s="107"/>
      <c r="H5" s="107"/>
      <c r="I5" s="107"/>
      <c r="J5" s="107"/>
      <c r="K5" s="107"/>
      <c r="L5" s="108"/>
      <c r="M5" s="109">
        <v>9999</v>
      </c>
      <c r="N5" s="110"/>
      <c r="O5" s="88"/>
    </row>
    <row r="6" spans="1:19" s="76" customFormat="1" ht="15">
      <c r="A6" s="111">
        <v>1</v>
      </c>
      <c r="B6" s="112">
        <f>'[4]СТАРТ+'!B51</f>
        <v>9</v>
      </c>
      <c r="C6" s="113" t="str">
        <f>'[4]СТАРТ+'!C51</f>
        <v>Саракула Тимофей,2010,II,Бузулук,СШОР</v>
      </c>
      <c r="D6" s="111"/>
      <c r="E6" s="111"/>
      <c r="F6" s="113"/>
      <c r="G6" s="113"/>
      <c r="H6" s="113"/>
      <c r="I6" s="113"/>
      <c r="J6" s="113"/>
      <c r="K6" s="113"/>
      <c r="L6" s="111"/>
      <c r="M6" s="114">
        <f>SUM(L11)</f>
        <v>141.60000000000002</v>
      </c>
      <c r="N6" s="115"/>
      <c r="O6" s="116" t="str">
        <f>'[4]СТАРТ+'!S51</f>
        <v>Каткова Т.В.</v>
      </c>
    </row>
    <row r="7" spans="1:19" ht="12.75" outlineLevel="1">
      <c r="B7" s="117">
        <f>B6</f>
        <v>9</v>
      </c>
      <c r="C7" s="118"/>
      <c r="D7" s="111" t="str">
        <f>'[4]СТАРТ+'!C52</f>
        <v>103в</v>
      </c>
      <c r="E7" s="119">
        <f>'[4]СТАРТ+'!D52</f>
        <v>1.7</v>
      </c>
      <c r="F7" s="120">
        <v>6.5</v>
      </c>
      <c r="G7" s="120">
        <v>6.5</v>
      </c>
      <c r="H7" s="120">
        <v>6.5</v>
      </c>
      <c r="I7" s="120">
        <v>6.5</v>
      </c>
      <c r="J7" s="120">
        <v>7</v>
      </c>
      <c r="K7" s="121">
        <f>(SUM(F7:J7)-MAX(F7:J7)-MIN(F7:J7))</f>
        <v>19.5</v>
      </c>
      <c r="L7" s="122">
        <f>(SUM(F7:J7)-MAX(F7:J7)-MIN(F7:J7))*E7</f>
        <v>33.15</v>
      </c>
      <c r="M7" s="123">
        <f>M6</f>
        <v>141.60000000000002</v>
      </c>
      <c r="N7" s="124"/>
      <c r="O7" s="125" t="str">
        <f>'[4]СТАРТ+'!S52</f>
        <v>Филатов С.А.</v>
      </c>
    </row>
    <row r="8" spans="1:19" ht="12.75" outlineLevel="1">
      <c r="B8" s="117">
        <f>B7</f>
        <v>9</v>
      </c>
      <c r="C8" s="118"/>
      <c r="D8" s="111" t="str">
        <f>'[4]СТАРТ+'!E52</f>
        <v>203с</v>
      </c>
      <c r="E8" s="119">
        <f>'[4]СТАРТ+'!F52</f>
        <v>2</v>
      </c>
      <c r="F8" s="120">
        <v>6.5</v>
      </c>
      <c r="G8" s="120">
        <v>7</v>
      </c>
      <c r="H8" s="120">
        <v>7.5</v>
      </c>
      <c r="I8" s="120">
        <v>7</v>
      </c>
      <c r="J8" s="120">
        <v>7.5</v>
      </c>
      <c r="K8" s="121">
        <f>(SUM(F8:J8)-MAX(F8:J8)-MIN(F8:J8))</f>
        <v>21.5</v>
      </c>
      <c r="L8" s="122">
        <f>(SUM(F8:J8)-MAX(F8:J8)-MIN(F8:J8))*E8</f>
        <v>43</v>
      </c>
      <c r="M8" s="123">
        <f>M7</f>
        <v>141.60000000000002</v>
      </c>
      <c r="N8" s="124"/>
      <c r="O8" s="72"/>
    </row>
    <row r="9" spans="1:19" ht="12.75" outlineLevel="1">
      <c r="B9" s="117">
        <f>B8</f>
        <v>9</v>
      </c>
      <c r="C9" s="118"/>
      <c r="D9" s="111" t="str">
        <f>'[4]СТАРТ+'!G52</f>
        <v>403с</v>
      </c>
      <c r="E9" s="119">
        <f>'[4]СТАРТ+'!H52</f>
        <v>2.2000000000000002</v>
      </c>
      <c r="F9" s="120">
        <v>5.5</v>
      </c>
      <c r="G9" s="120">
        <v>6</v>
      </c>
      <c r="H9" s="120">
        <v>5</v>
      </c>
      <c r="I9" s="120">
        <v>5.5</v>
      </c>
      <c r="J9" s="120">
        <v>6</v>
      </c>
      <c r="K9" s="121">
        <f>(SUM(F9:J9)-MAX(F9:J9)-MIN(F9:J9))</f>
        <v>17</v>
      </c>
      <c r="L9" s="122">
        <f>(SUM(F9:J9)-MAX(F9:J9)-MIN(F9:J9))*E9</f>
        <v>37.400000000000006</v>
      </c>
      <c r="M9" s="123">
        <f>M8</f>
        <v>141.60000000000002</v>
      </c>
      <c r="N9" s="124"/>
    </row>
    <row r="10" spans="1:19" ht="12.75" outlineLevel="1">
      <c r="B10" s="117">
        <f>B9</f>
        <v>9</v>
      </c>
      <c r="C10" s="118"/>
      <c r="D10" s="111" t="str">
        <f>'[4]СТАРТ+'!I52</f>
        <v>301в</v>
      </c>
      <c r="E10" s="119">
        <f>'[4]СТАРТ+'!J52</f>
        <v>1.7</v>
      </c>
      <c r="F10" s="120">
        <v>5.5</v>
      </c>
      <c r="G10" s="120">
        <v>6</v>
      </c>
      <c r="H10" s="120">
        <v>5</v>
      </c>
      <c r="I10" s="120">
        <v>5.5</v>
      </c>
      <c r="J10" s="120">
        <v>5.5</v>
      </c>
      <c r="K10" s="121">
        <f>(SUM(F10:J10)-MAX(F10:J10)-MIN(F10:J10))</f>
        <v>16.5</v>
      </c>
      <c r="L10" s="122">
        <f>(SUM(F10:J10)-MAX(F10:J10)-MIN(F10:J10))*E10</f>
        <v>28.05</v>
      </c>
      <c r="M10" s="123">
        <f>M9</f>
        <v>141.60000000000002</v>
      </c>
      <c r="N10" s="124"/>
    </row>
    <row r="11" spans="1:19" ht="12.75" outlineLevel="1">
      <c r="B11" s="117">
        <f>B9</f>
        <v>9</v>
      </c>
      <c r="D11" s="127" t="s">
        <v>11</v>
      </c>
      <c r="E11" s="128">
        <f>SUM(E7:E10)</f>
        <v>7.6000000000000005</v>
      </c>
      <c r="F11" s="129"/>
      <c r="G11" s="129"/>
      <c r="H11" s="129"/>
      <c r="I11" s="129"/>
      <c r="J11" s="129"/>
      <c r="K11" s="130"/>
      <c r="L11" s="131">
        <f>SUM(L7:L10)</f>
        <v>141.60000000000002</v>
      </c>
      <c r="M11" s="123">
        <f>M6</f>
        <v>141.60000000000002</v>
      </c>
      <c r="N11" s="124"/>
    </row>
    <row r="12" spans="1:19" s="76" customFormat="1" ht="15">
      <c r="A12" s="111">
        <v>2</v>
      </c>
      <c r="B12" s="112">
        <f>'[4]СТАРТ+'!B45</f>
        <v>8</v>
      </c>
      <c r="C12" s="113" t="str">
        <f>'[4]СТАРТ+'!C45</f>
        <v>Кулагин Сергей,2011,II,Бузулук,СШОР</v>
      </c>
      <c r="D12" s="111"/>
      <c r="E12" s="111"/>
      <c r="F12" s="113"/>
      <c r="G12" s="113"/>
      <c r="H12" s="113"/>
      <c r="I12" s="113"/>
      <c r="J12" s="113"/>
      <c r="K12" s="113"/>
      <c r="L12" s="111"/>
      <c r="M12" s="114">
        <f>SUM(L17)</f>
        <v>128.94999999999999</v>
      </c>
      <c r="N12" s="115"/>
      <c r="O12" s="116" t="str">
        <f>'[4]СТАРТ+'!S45</f>
        <v>Филатов С.А.</v>
      </c>
    </row>
    <row r="13" spans="1:19" ht="12.75" outlineLevel="1">
      <c r="B13" s="117">
        <f>B12</f>
        <v>8</v>
      </c>
      <c r="C13" s="118"/>
      <c r="D13" s="111" t="str">
        <f>'[4]СТАРТ+'!C46</f>
        <v>403с</v>
      </c>
      <c r="E13" s="119">
        <f>'[4]СТАРТ+'!D46</f>
        <v>2.2000000000000002</v>
      </c>
      <c r="F13" s="120">
        <v>3</v>
      </c>
      <c r="G13" s="120">
        <v>3</v>
      </c>
      <c r="H13" s="120">
        <v>3</v>
      </c>
      <c r="I13" s="120">
        <v>3</v>
      </c>
      <c r="J13" s="120">
        <v>3.5</v>
      </c>
      <c r="K13" s="121">
        <f>(SUM(F13:J13)-MAX(F13:J13)-MIN(F13:J13))</f>
        <v>9</v>
      </c>
      <c r="L13" s="122">
        <f>(SUM(F13:J13)-MAX(F13:J13)-MIN(F13:J13))*E13</f>
        <v>19.8</v>
      </c>
      <c r="M13" s="123">
        <f>M12</f>
        <v>128.94999999999999</v>
      </c>
      <c r="N13" s="124"/>
      <c r="O13" s="125" t="str">
        <f>'[4]СТАРТ+'!S46</f>
        <v>Каткова Т.В.</v>
      </c>
    </row>
    <row r="14" spans="1:19" ht="12.75" outlineLevel="1">
      <c r="B14" s="117">
        <f>B13</f>
        <v>8</v>
      </c>
      <c r="C14" s="118"/>
      <c r="D14" s="111" t="str">
        <f>'[4]СТАРТ+'!E46</f>
        <v>103в</v>
      </c>
      <c r="E14" s="119">
        <f>'[4]СТАРТ+'!F46</f>
        <v>1.7</v>
      </c>
      <c r="F14" s="120">
        <v>6.5</v>
      </c>
      <c r="G14" s="120">
        <v>6.5</v>
      </c>
      <c r="H14" s="120">
        <v>7</v>
      </c>
      <c r="I14" s="120">
        <v>6.5</v>
      </c>
      <c r="J14" s="120">
        <v>7</v>
      </c>
      <c r="K14" s="121">
        <f>(SUM(F14:J14)-MAX(F14:J14)-MIN(F14:J14))</f>
        <v>20</v>
      </c>
      <c r="L14" s="122">
        <f>(SUM(F14:J14)-MAX(F14:J14)-MIN(F14:J14))*E14</f>
        <v>34</v>
      </c>
      <c r="M14" s="123">
        <f>M13</f>
        <v>128.94999999999999</v>
      </c>
      <c r="N14" s="124"/>
      <c r="O14" s="72" t="str">
        <f>'[4]СТАРТ+'!S47</f>
        <v xml:space="preserve"> </v>
      </c>
    </row>
    <row r="15" spans="1:19" ht="12.75" outlineLevel="1">
      <c r="B15" s="117">
        <f>B14</f>
        <v>8</v>
      </c>
      <c r="C15" s="118"/>
      <c r="D15" s="111" t="str">
        <f>'[4]СТАРТ+'!G46</f>
        <v>203с</v>
      </c>
      <c r="E15" s="119">
        <f>'[4]СТАРТ+'!H46</f>
        <v>2</v>
      </c>
      <c r="F15" s="120">
        <v>7</v>
      </c>
      <c r="G15" s="120">
        <v>7</v>
      </c>
      <c r="H15" s="120">
        <v>7</v>
      </c>
      <c r="I15" s="120">
        <v>7</v>
      </c>
      <c r="J15" s="120">
        <v>7</v>
      </c>
      <c r="K15" s="121">
        <f>(SUM(F15:J15)-MAX(F15:J15)-MIN(F15:J15))</f>
        <v>21</v>
      </c>
      <c r="L15" s="122">
        <f>(SUM(F15:J15)-MAX(F15:J15)-MIN(F15:J15))*E15</f>
        <v>42</v>
      </c>
      <c r="M15" s="123">
        <f>M14</f>
        <v>128.94999999999999</v>
      </c>
      <c r="N15" s="124"/>
    </row>
    <row r="16" spans="1:19" ht="12.75" outlineLevel="1">
      <c r="B16" s="117">
        <f>B15</f>
        <v>8</v>
      </c>
      <c r="C16" s="118"/>
      <c r="D16" s="111" t="str">
        <f>'[4]СТАРТ+'!I46</f>
        <v>301в</v>
      </c>
      <c r="E16" s="119">
        <f>'[4]СТАРТ+'!J46</f>
        <v>1.7</v>
      </c>
      <c r="F16" s="120">
        <v>6.5</v>
      </c>
      <c r="G16" s="120">
        <v>6.5</v>
      </c>
      <c r="H16" s="120">
        <v>6.5</v>
      </c>
      <c r="I16" s="120">
        <v>6.5</v>
      </c>
      <c r="J16" s="120">
        <v>6</v>
      </c>
      <c r="K16" s="121">
        <f>(SUM(F16:J16)-MAX(F16:J16)-MIN(F16:J16))</f>
        <v>19.5</v>
      </c>
      <c r="L16" s="122">
        <f>(SUM(F16:J16)-MAX(F16:J16)-MIN(F16:J16))*E16</f>
        <v>33.15</v>
      </c>
      <c r="M16" s="123">
        <f>M15</f>
        <v>128.94999999999999</v>
      </c>
      <c r="N16" s="124"/>
    </row>
    <row r="17" spans="1:15" ht="12.75" outlineLevel="1">
      <c r="B17" s="117">
        <f>B15</f>
        <v>8</v>
      </c>
      <c r="D17" s="127" t="s">
        <v>11</v>
      </c>
      <c r="E17" s="128">
        <f>SUM(E13:E16)</f>
        <v>7.6000000000000005</v>
      </c>
      <c r="F17" s="129"/>
      <c r="G17" s="129"/>
      <c r="H17" s="129"/>
      <c r="I17" s="129"/>
      <c r="J17" s="129"/>
      <c r="K17" s="130"/>
      <c r="L17" s="131">
        <f>SUM(L13:L16)</f>
        <v>128.94999999999999</v>
      </c>
      <c r="M17" s="123">
        <f>M12</f>
        <v>128.94999999999999</v>
      </c>
      <c r="N17" s="124"/>
    </row>
    <row r="18" spans="1:15" s="76" customFormat="1" ht="15">
      <c r="A18" s="111">
        <v>3</v>
      </c>
      <c r="B18" s="112">
        <f>'[4]СТАРТ+'!B9</f>
        <v>2</v>
      </c>
      <c r="C18" s="113" t="str">
        <f>'[4]СТАРТ+'!C9</f>
        <v>Балыкин Алексей,2010,III,Пенза,ПО СШОР ВВС</v>
      </c>
      <c r="D18" s="111"/>
      <c r="E18" s="111"/>
      <c r="F18" s="113"/>
      <c r="G18" s="113"/>
      <c r="H18" s="113"/>
      <c r="I18" s="113"/>
      <c r="J18" s="113"/>
      <c r="K18" s="113"/>
      <c r="L18" s="111"/>
      <c r="M18" s="114">
        <f>SUM(L23)</f>
        <v>126.6</v>
      </c>
      <c r="N18" s="115"/>
      <c r="O18" s="116" t="str">
        <f>'[4]СТАРТ+'!S9</f>
        <v>Бибикины О.В.,А.Е.</v>
      </c>
    </row>
    <row r="19" spans="1:15" ht="12.75" outlineLevel="1">
      <c r="B19" s="117">
        <f>B18</f>
        <v>2</v>
      </c>
      <c r="C19" s="118"/>
      <c r="D19" s="111" t="str">
        <f>'[4]СТАРТ+'!C10</f>
        <v>103в</v>
      </c>
      <c r="E19" s="119">
        <f>'[4]СТАРТ+'!D10</f>
        <v>1.7</v>
      </c>
      <c r="F19" s="120">
        <v>6.5</v>
      </c>
      <c r="G19" s="120">
        <v>7.5</v>
      </c>
      <c r="H19" s="120">
        <v>7</v>
      </c>
      <c r="I19" s="120">
        <v>7</v>
      </c>
      <c r="J19" s="120">
        <v>7</v>
      </c>
      <c r="K19" s="121">
        <f>(SUM(F19:J19)-MAX(F19:J19)-MIN(F19:J19))</f>
        <v>21</v>
      </c>
      <c r="L19" s="122">
        <f>(SUM(F19:J19)-MAX(F19:J19)-MIN(F19:J19))*E19</f>
        <v>35.699999999999996</v>
      </c>
      <c r="M19" s="123">
        <f>M18</f>
        <v>126.6</v>
      </c>
      <c r="N19" s="124"/>
      <c r="O19" s="132"/>
    </row>
    <row r="20" spans="1:15" ht="12.75" outlineLevel="1">
      <c r="B20" s="117">
        <f>B19</f>
        <v>2</v>
      </c>
      <c r="C20" s="118"/>
      <c r="D20" s="111" t="str">
        <f>'[4]СТАРТ+'!E10</f>
        <v>403с</v>
      </c>
      <c r="E20" s="119">
        <f>'[4]СТАРТ+'!F10</f>
        <v>2.2000000000000002</v>
      </c>
      <c r="F20" s="120">
        <v>4</v>
      </c>
      <c r="G20" s="120">
        <v>5</v>
      </c>
      <c r="H20" s="120">
        <v>5</v>
      </c>
      <c r="I20" s="120">
        <v>5</v>
      </c>
      <c r="J20" s="120">
        <v>4.5</v>
      </c>
      <c r="K20" s="121">
        <f>(SUM(F20:J20)-MAX(F20:J20)-MIN(F20:J20))</f>
        <v>14.5</v>
      </c>
      <c r="L20" s="122">
        <f>(SUM(F20:J20)-MAX(F20:J20)-MIN(F20:J20))*E20</f>
        <v>31.900000000000002</v>
      </c>
      <c r="M20" s="123">
        <f>M19</f>
        <v>126.6</v>
      </c>
      <c r="N20" s="124"/>
      <c r="O20" s="72" t="str">
        <f>'[4]СТАРТ+'!S11</f>
        <v xml:space="preserve"> </v>
      </c>
    </row>
    <row r="21" spans="1:15" ht="12.75" outlineLevel="1">
      <c r="B21" s="117">
        <f>B20</f>
        <v>2</v>
      </c>
      <c r="C21" s="118"/>
      <c r="D21" s="111" t="str">
        <f>'[4]СТАРТ+'!G10</f>
        <v>203с</v>
      </c>
      <c r="E21" s="119">
        <f>'[4]СТАРТ+'!H10</f>
        <v>2</v>
      </c>
      <c r="F21" s="120">
        <v>3</v>
      </c>
      <c r="G21" s="120">
        <v>4</v>
      </c>
      <c r="H21" s="120">
        <v>3.5</v>
      </c>
      <c r="I21" s="120">
        <v>4</v>
      </c>
      <c r="J21" s="120">
        <v>4</v>
      </c>
      <c r="K21" s="121">
        <f>(SUM(F21:J21)-MAX(F21:J21)-MIN(F21:J21))</f>
        <v>11.5</v>
      </c>
      <c r="L21" s="122">
        <f>(SUM(F21:J21)-MAX(F21:J21)-MIN(F21:J21))*E21</f>
        <v>23</v>
      </c>
      <c r="M21" s="123">
        <f>M20</f>
        <v>126.6</v>
      </c>
      <c r="N21" s="124"/>
    </row>
    <row r="22" spans="1:15" ht="12.75" outlineLevel="1">
      <c r="B22" s="117">
        <f>B21</f>
        <v>2</v>
      </c>
      <c r="C22" s="118"/>
      <c r="D22" s="111" t="str">
        <f>'[4]СТАРТ+'!I10</f>
        <v>301с</v>
      </c>
      <c r="E22" s="119">
        <f>'[4]СТАРТ+'!J10</f>
        <v>1.6</v>
      </c>
      <c r="F22" s="120">
        <v>7.5</v>
      </c>
      <c r="G22" s="120">
        <v>7.5</v>
      </c>
      <c r="H22" s="120">
        <v>7.5</v>
      </c>
      <c r="I22" s="120">
        <v>7.5</v>
      </c>
      <c r="J22" s="120">
        <v>7.5</v>
      </c>
      <c r="K22" s="121">
        <f>(SUM(F22:J22)-MAX(F22:J22)-MIN(F22:J22))</f>
        <v>22.5</v>
      </c>
      <c r="L22" s="122">
        <f>(SUM(F22:J22)-MAX(F22:J22)-MIN(F22:J22))*E22</f>
        <v>36</v>
      </c>
      <c r="M22" s="123">
        <f>M21</f>
        <v>126.6</v>
      </c>
      <c r="N22" s="124"/>
    </row>
    <row r="23" spans="1:15" ht="12.75" outlineLevel="1">
      <c r="B23" s="117">
        <f>B21</f>
        <v>2</v>
      </c>
      <c r="D23" s="127" t="s">
        <v>11</v>
      </c>
      <c r="E23" s="128">
        <f>SUM(E19:E22)</f>
        <v>7.5</v>
      </c>
      <c r="F23" s="129"/>
      <c r="G23" s="129"/>
      <c r="H23" s="129"/>
      <c r="I23" s="129"/>
      <c r="J23" s="129"/>
      <c r="K23" s="130"/>
      <c r="L23" s="131">
        <f>SUM(L19:L22)</f>
        <v>126.6</v>
      </c>
      <c r="M23" s="123">
        <f>M18</f>
        <v>126.6</v>
      </c>
      <c r="N23" s="124"/>
    </row>
    <row r="24" spans="1:15" s="76" customFormat="1" ht="15">
      <c r="A24" s="111">
        <v>4</v>
      </c>
      <c r="B24" s="112">
        <f>'[4]СТАРТ+'!B27</f>
        <v>5</v>
      </c>
      <c r="C24" s="113" t="str">
        <f>'[4]СТАРТ+'!C27</f>
        <v>Третьяков Михаил,2010,1юн,Екатеринбург,"Дворец молодежи"</v>
      </c>
      <c r="D24" s="111"/>
      <c r="E24" s="111"/>
      <c r="F24" s="113"/>
      <c r="G24" s="113"/>
      <c r="H24" s="113"/>
      <c r="I24" s="113"/>
      <c r="J24" s="113"/>
      <c r="K24" s="113"/>
      <c r="L24" s="111"/>
      <c r="M24" s="114">
        <f>SUM(L29)</f>
        <v>85.700000000000017</v>
      </c>
      <c r="N24" s="115"/>
      <c r="O24" s="116" t="str">
        <f>'[4]СТАРТ+'!S27</f>
        <v>Хмелев А.А.</v>
      </c>
    </row>
    <row r="25" spans="1:15" ht="12.75" outlineLevel="1">
      <c r="B25" s="117">
        <f>B24</f>
        <v>5</v>
      </c>
      <c r="C25" s="118"/>
      <c r="D25" s="111" t="str">
        <f>'[4]СТАРТ+'!C28</f>
        <v>104с</v>
      </c>
      <c r="E25" s="119">
        <f>'[4]СТАРТ+'!D28</f>
        <v>2.2000000000000002</v>
      </c>
      <c r="F25" s="120">
        <v>4.5</v>
      </c>
      <c r="G25" s="120">
        <v>3.5</v>
      </c>
      <c r="H25" s="120">
        <v>4.5</v>
      </c>
      <c r="I25" s="120">
        <v>4</v>
      </c>
      <c r="J25" s="120">
        <v>3.5</v>
      </c>
      <c r="K25" s="121">
        <f>(SUM(F25:J25)-MAX(F25:J25)-MIN(F25:J25))</f>
        <v>12</v>
      </c>
      <c r="L25" s="122">
        <f>(SUM(F25:J25)-MAX(F25:J25)-MIN(F25:J25))*E25</f>
        <v>26.400000000000002</v>
      </c>
      <c r="M25" s="123">
        <f>M24</f>
        <v>85.700000000000017</v>
      </c>
      <c r="N25" s="124"/>
      <c r="O25" s="132"/>
    </row>
    <row r="26" spans="1:15" ht="12.75" outlineLevel="1">
      <c r="B26" s="117">
        <f>B25</f>
        <v>5</v>
      </c>
      <c r="C26" s="118"/>
      <c r="D26" s="111" t="str">
        <f>'[4]СТАРТ+'!E28</f>
        <v>201в</v>
      </c>
      <c r="E26" s="119">
        <f>'[4]СТАРТ+'!F28</f>
        <v>1.6</v>
      </c>
      <c r="F26" s="120">
        <v>5</v>
      </c>
      <c r="G26" s="120">
        <v>5</v>
      </c>
      <c r="H26" s="120">
        <v>4.5</v>
      </c>
      <c r="I26" s="120">
        <v>5</v>
      </c>
      <c r="J26" s="120">
        <v>4.5</v>
      </c>
      <c r="K26" s="121">
        <f>(SUM(F26:J26)-MAX(F26:J26)-MIN(F26:J26))</f>
        <v>14.5</v>
      </c>
      <c r="L26" s="122">
        <f>(SUM(F26:J26)-MAX(F26:J26)-MIN(F26:J26))*E26</f>
        <v>23.200000000000003</v>
      </c>
      <c r="M26" s="123">
        <f>M25</f>
        <v>85.700000000000017</v>
      </c>
      <c r="N26" s="124"/>
      <c r="O26" s="72" t="str">
        <f>'[4]СТАРТ+'!S29</f>
        <v xml:space="preserve"> </v>
      </c>
    </row>
    <row r="27" spans="1:15" ht="12.75" outlineLevel="1">
      <c r="B27" s="117">
        <f>B26</f>
        <v>5</v>
      </c>
      <c r="C27" s="118"/>
      <c r="D27" s="111" t="str">
        <f>'[4]СТАРТ+'!G28</f>
        <v>301с</v>
      </c>
      <c r="E27" s="119">
        <f>'[4]СТАРТ+'!H28</f>
        <v>1.6</v>
      </c>
      <c r="F27" s="120">
        <v>3</v>
      </c>
      <c r="G27" s="120">
        <v>2.5</v>
      </c>
      <c r="H27" s="120">
        <v>2</v>
      </c>
      <c r="I27" s="120">
        <v>3</v>
      </c>
      <c r="J27" s="120">
        <v>3</v>
      </c>
      <c r="K27" s="121">
        <f>(SUM(F27:J27)-MAX(F27:J27)-MIN(F27:J27))</f>
        <v>8.5</v>
      </c>
      <c r="L27" s="122">
        <f>(SUM(F27:J27)-MAX(F27:J27)-MIN(F27:J27))*E27</f>
        <v>13.600000000000001</v>
      </c>
      <c r="M27" s="123">
        <f>M26</f>
        <v>85.700000000000017</v>
      </c>
      <c r="N27" s="124"/>
    </row>
    <row r="28" spans="1:15" ht="12.75" outlineLevel="1">
      <c r="B28" s="117">
        <f>B27</f>
        <v>5</v>
      </c>
      <c r="C28" s="118"/>
      <c r="D28" s="111" t="str">
        <f>'[4]СТАРТ+'!I28</f>
        <v>401в</v>
      </c>
      <c r="E28" s="119">
        <f>'[4]СТАРТ+'!J28</f>
        <v>1.5</v>
      </c>
      <c r="F28" s="120">
        <v>5</v>
      </c>
      <c r="G28" s="120">
        <v>5.5</v>
      </c>
      <c r="H28" s="120">
        <v>4.5</v>
      </c>
      <c r="I28" s="120">
        <v>5</v>
      </c>
      <c r="J28" s="120">
        <v>5</v>
      </c>
      <c r="K28" s="121">
        <f>(SUM(F28:J28)-MAX(F28:J28)-MIN(F28:J28))</f>
        <v>15</v>
      </c>
      <c r="L28" s="122">
        <f>(SUM(F28:J28)-MAX(F28:J28)-MIN(F28:J28))*E28</f>
        <v>22.5</v>
      </c>
      <c r="M28" s="123">
        <f>M27</f>
        <v>85.700000000000017</v>
      </c>
      <c r="N28" s="124"/>
    </row>
    <row r="29" spans="1:15" ht="12.75" outlineLevel="1">
      <c r="B29" s="117">
        <f>B27</f>
        <v>5</v>
      </c>
      <c r="D29" s="127" t="s">
        <v>11</v>
      </c>
      <c r="E29" s="128">
        <f>SUM(E25:E28)</f>
        <v>6.9</v>
      </c>
      <c r="F29" s="129"/>
      <c r="G29" s="129"/>
      <c r="H29" s="129"/>
      <c r="I29" s="129"/>
      <c r="J29" s="129"/>
      <c r="K29" s="130"/>
      <c r="L29" s="131">
        <f>SUM(L25:L28)</f>
        <v>85.700000000000017</v>
      </c>
      <c r="M29" s="123">
        <f>M24</f>
        <v>85.700000000000017</v>
      </c>
      <c r="N29" s="124"/>
    </row>
    <row r="30" spans="1:15" s="76" customFormat="1" ht="15">
      <c r="A30" s="111">
        <v>5</v>
      </c>
      <c r="B30" s="112">
        <f>'[4]СТАРТ+'!B39</f>
        <v>7</v>
      </c>
      <c r="C30" s="113" t="str">
        <f>'[4]СТАРТ+'!C39</f>
        <v>Сычев Александр,2011,2юн,Тольятти,МБУДОКСДЮСШОР№10"Олимп"</v>
      </c>
      <c r="D30" s="111"/>
      <c r="E30" s="111"/>
      <c r="F30" s="113"/>
      <c r="G30" s="113"/>
      <c r="H30" s="113"/>
      <c r="I30" s="113"/>
      <c r="J30" s="113"/>
      <c r="K30" s="113"/>
      <c r="L30" s="111"/>
      <c r="M30" s="114">
        <f>SUM(L35)</f>
        <v>82.55</v>
      </c>
      <c r="N30" s="115"/>
      <c r="O30" s="116" t="str">
        <f>'[4]СТАРТ+'!S39</f>
        <v>Мартынов А.В.</v>
      </c>
    </row>
    <row r="31" spans="1:15" ht="12.75" outlineLevel="1">
      <c r="B31" s="117">
        <f>B30</f>
        <v>7</v>
      </c>
      <c r="C31" s="118"/>
      <c r="D31" s="111" t="str">
        <f>'[4]СТАРТ+'!C40</f>
        <v>103с</v>
      </c>
      <c r="E31" s="119">
        <f>'[4]СТАРТ+'!D40</f>
        <v>1.6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1">
        <f>(SUM(F31:J31)-MAX(F31:J31)-MIN(F31:J31))</f>
        <v>0</v>
      </c>
      <c r="L31" s="122">
        <f>(SUM(F31:J31)-MAX(F31:J31)-MIN(F31:J31))*E31</f>
        <v>0</v>
      </c>
      <c r="M31" s="123">
        <f>M30</f>
        <v>82.55</v>
      </c>
      <c r="N31" s="124"/>
      <c r="O31" s="132"/>
    </row>
    <row r="32" spans="1:15" ht="12.75" outlineLevel="1">
      <c r="B32" s="117">
        <f>B31</f>
        <v>7</v>
      </c>
      <c r="C32" s="118"/>
      <c r="D32" s="111" t="str">
        <f>'[4]СТАРТ+'!E40</f>
        <v>401в</v>
      </c>
      <c r="E32" s="119">
        <f>'[4]СТАРТ+'!F40</f>
        <v>1.5</v>
      </c>
      <c r="F32" s="120">
        <v>7</v>
      </c>
      <c r="G32" s="120">
        <v>6.5</v>
      </c>
      <c r="H32" s="120">
        <v>6.5</v>
      </c>
      <c r="I32" s="120">
        <v>6.5</v>
      </c>
      <c r="J32" s="120">
        <v>6.5</v>
      </c>
      <c r="K32" s="121">
        <f>(SUM(F32:J32)-MAX(F32:J32)-MIN(F32:J32))</f>
        <v>19.5</v>
      </c>
      <c r="L32" s="122">
        <f>(SUM(F32:J32)-MAX(F32:J32)-MIN(F32:J32))*E32</f>
        <v>29.25</v>
      </c>
      <c r="M32" s="123">
        <f>M31</f>
        <v>82.55</v>
      </c>
      <c r="N32" s="124"/>
      <c r="O32" s="72"/>
    </row>
    <row r="33" spans="1:15" ht="12.75" outlineLevel="1">
      <c r="B33" s="117">
        <f>B32</f>
        <v>7</v>
      </c>
      <c r="C33" s="118"/>
      <c r="D33" s="111" t="str">
        <f>'[4]СТАРТ+'!G40</f>
        <v>201с</v>
      </c>
      <c r="E33" s="119">
        <f>'[4]СТАРТ+'!H40</f>
        <v>1.5</v>
      </c>
      <c r="F33" s="120">
        <v>6.5</v>
      </c>
      <c r="G33" s="120">
        <v>6.5</v>
      </c>
      <c r="H33" s="120">
        <v>6</v>
      </c>
      <c r="I33" s="120">
        <v>6.5</v>
      </c>
      <c r="J33" s="120">
        <v>6</v>
      </c>
      <c r="K33" s="121">
        <f>(SUM(F33:J33)-MAX(F33:J33)-MIN(F33:J33))</f>
        <v>19</v>
      </c>
      <c r="L33" s="122">
        <f>(SUM(F33:J33)-MAX(F33:J33)-MIN(F33:J33))*E33</f>
        <v>28.5</v>
      </c>
      <c r="M33" s="123">
        <f>M32</f>
        <v>82.55</v>
      </c>
      <c r="N33" s="124"/>
    </row>
    <row r="34" spans="1:15" ht="12.75" outlineLevel="1">
      <c r="B34" s="117">
        <f>B33</f>
        <v>7</v>
      </c>
      <c r="C34" s="118"/>
      <c r="D34" s="111" t="str">
        <f>'[4]СТАРТ+'!I40</f>
        <v>301с</v>
      </c>
      <c r="E34" s="119">
        <f>'[4]СТАРТ+'!J40</f>
        <v>1.6</v>
      </c>
      <c r="F34" s="120">
        <v>5.5</v>
      </c>
      <c r="G34" s="120">
        <v>5.5</v>
      </c>
      <c r="H34" s="120">
        <v>5</v>
      </c>
      <c r="I34" s="120">
        <v>5</v>
      </c>
      <c r="J34" s="120">
        <v>5</v>
      </c>
      <c r="K34" s="121">
        <f>(SUM(F34:J34)-MAX(F34:J34)-MIN(F34:J34))</f>
        <v>15.5</v>
      </c>
      <c r="L34" s="122">
        <f>(SUM(F34:J34)-MAX(F34:J34)-MIN(F34:J34))*E34</f>
        <v>24.8</v>
      </c>
      <c r="M34" s="123">
        <f>M33</f>
        <v>82.55</v>
      </c>
      <c r="N34" s="124"/>
    </row>
    <row r="35" spans="1:15" ht="12.75" outlineLevel="1">
      <c r="B35" s="117">
        <f>B33</f>
        <v>7</v>
      </c>
      <c r="D35" s="127" t="s">
        <v>11</v>
      </c>
      <c r="E35" s="128">
        <f>SUM(E31:E34)</f>
        <v>6.1999999999999993</v>
      </c>
      <c r="F35" s="129"/>
      <c r="G35" s="129"/>
      <c r="H35" s="129"/>
      <c r="I35" s="129"/>
      <c r="J35" s="129"/>
      <c r="K35" s="130"/>
      <c r="L35" s="131">
        <f>SUM(L31:L34)</f>
        <v>82.55</v>
      </c>
      <c r="M35" s="123">
        <f>M30</f>
        <v>82.55</v>
      </c>
      <c r="N35" s="124"/>
    </row>
    <row r="36" spans="1:15" s="76" customFormat="1" ht="15">
      <c r="A36" s="111">
        <v>6</v>
      </c>
      <c r="B36" s="112">
        <f>'[4]СТАРТ+'!B21</f>
        <v>4</v>
      </c>
      <c r="C36" s="113" t="str">
        <f>'[4]СТАРТ+'!C21</f>
        <v>Васендо Георгий,2010,1юн,Екатеринбург,"Дворец молодежи"</v>
      </c>
      <c r="D36" s="111"/>
      <c r="E36" s="111"/>
      <c r="F36" s="113"/>
      <c r="G36" s="113"/>
      <c r="H36" s="113"/>
      <c r="I36" s="113"/>
      <c r="J36" s="113"/>
      <c r="K36" s="113"/>
      <c r="L36" s="111"/>
      <c r="M36" s="114">
        <f>SUM(L41)</f>
        <v>79.100000000000009</v>
      </c>
      <c r="N36" s="115"/>
      <c r="O36" s="116" t="str">
        <f>'[4]СТАРТ+'!S21</f>
        <v>Хмелев А.А.</v>
      </c>
    </row>
    <row r="37" spans="1:15" ht="12.75" outlineLevel="1">
      <c r="B37" s="117">
        <f>B36</f>
        <v>4</v>
      </c>
      <c r="C37" s="118"/>
      <c r="D37" s="111" t="str">
        <f>'[4]СТАРТ+'!C22</f>
        <v>104с</v>
      </c>
      <c r="E37" s="119">
        <f>'[4]СТАРТ+'!D22</f>
        <v>2.2000000000000002</v>
      </c>
      <c r="F37" s="120">
        <v>3</v>
      </c>
      <c r="G37" s="120">
        <v>3</v>
      </c>
      <c r="H37" s="120">
        <v>4</v>
      </c>
      <c r="I37" s="120">
        <v>4</v>
      </c>
      <c r="J37" s="120">
        <v>4</v>
      </c>
      <c r="K37" s="121">
        <f>(SUM(F37:J37)-MAX(F37:J37)-MIN(F37:J37))</f>
        <v>11</v>
      </c>
      <c r="L37" s="122">
        <f>(SUM(F37:J37)-MAX(F37:J37)-MIN(F37:J37))*E37</f>
        <v>24.200000000000003</v>
      </c>
      <c r="M37" s="123">
        <f>M36</f>
        <v>79.100000000000009</v>
      </c>
      <c r="N37" s="124"/>
      <c r="O37" s="132"/>
    </row>
    <row r="38" spans="1:15" ht="12.75" outlineLevel="1">
      <c r="B38" s="117">
        <f>B37</f>
        <v>4</v>
      </c>
      <c r="C38" s="118"/>
      <c r="D38" s="111" t="str">
        <f>'[4]СТАРТ+'!E22</f>
        <v>203с</v>
      </c>
      <c r="E38" s="119">
        <f>'[4]СТАРТ+'!F22</f>
        <v>2</v>
      </c>
      <c r="F38" s="120">
        <v>1</v>
      </c>
      <c r="G38" s="120">
        <v>1</v>
      </c>
      <c r="H38" s="120">
        <v>2</v>
      </c>
      <c r="I38" s="120">
        <v>1</v>
      </c>
      <c r="J38" s="120">
        <v>0.5</v>
      </c>
      <c r="K38" s="121">
        <f>(SUM(F38:J38)-MAX(F38:J38)-MIN(F38:J38))</f>
        <v>3</v>
      </c>
      <c r="L38" s="122">
        <f>(SUM(F38:J38)-MAX(F38:J38)-MIN(F38:J38))*E38</f>
        <v>6</v>
      </c>
      <c r="M38" s="123">
        <f>M37</f>
        <v>79.100000000000009</v>
      </c>
      <c r="N38" s="124"/>
      <c r="O38" s="72" t="str">
        <f>'[4]СТАРТ+'!S23</f>
        <v xml:space="preserve"> </v>
      </c>
    </row>
    <row r="39" spans="1:15" ht="12.75" outlineLevel="1">
      <c r="B39" s="117">
        <f>B38</f>
        <v>4</v>
      </c>
      <c r="C39" s="118"/>
      <c r="D39" s="111" t="str">
        <f>'[4]СТАРТ+'!G22</f>
        <v>301с</v>
      </c>
      <c r="E39" s="119">
        <f>'[4]СТАРТ+'!H22</f>
        <v>1.6</v>
      </c>
      <c r="F39" s="120">
        <v>4</v>
      </c>
      <c r="G39" s="120">
        <v>3.5</v>
      </c>
      <c r="H39" s="120">
        <v>3</v>
      </c>
      <c r="I39" s="120">
        <v>4.5</v>
      </c>
      <c r="J39" s="120">
        <v>4.5</v>
      </c>
      <c r="K39" s="121">
        <f>(SUM(F39:J39)-MAX(F39:J39)-MIN(F39:J39))</f>
        <v>12</v>
      </c>
      <c r="L39" s="122">
        <f>(SUM(F39:J39)-MAX(F39:J39)-MIN(F39:J39))*E39</f>
        <v>19.200000000000003</v>
      </c>
      <c r="M39" s="123">
        <f>M38</f>
        <v>79.100000000000009</v>
      </c>
      <c r="N39" s="124"/>
    </row>
    <row r="40" spans="1:15" ht="12.75" outlineLevel="1">
      <c r="B40" s="117">
        <f>B39</f>
        <v>4</v>
      </c>
      <c r="C40" s="118"/>
      <c r="D40" s="111" t="str">
        <f>'[4]СТАРТ+'!I22</f>
        <v>403с</v>
      </c>
      <c r="E40" s="119">
        <f>'[4]СТАРТ+'!J22</f>
        <v>2.2000000000000002</v>
      </c>
      <c r="F40" s="120">
        <v>4.5</v>
      </c>
      <c r="G40" s="120">
        <v>3.5</v>
      </c>
      <c r="H40" s="120">
        <v>4.5</v>
      </c>
      <c r="I40" s="120">
        <v>5</v>
      </c>
      <c r="J40" s="120">
        <v>4.5</v>
      </c>
      <c r="K40" s="121">
        <f>(SUM(F40:J40)-MAX(F40:J40)-MIN(F40:J40))</f>
        <v>13.5</v>
      </c>
      <c r="L40" s="122">
        <f>(SUM(F40:J40)-MAX(F40:J40)-MIN(F40:J40))*E40</f>
        <v>29.700000000000003</v>
      </c>
      <c r="M40" s="123">
        <f>M39</f>
        <v>79.100000000000009</v>
      </c>
      <c r="N40" s="124"/>
    </row>
    <row r="41" spans="1:15" ht="12.75" outlineLevel="1">
      <c r="B41" s="117">
        <f>B39</f>
        <v>4</v>
      </c>
      <c r="D41" s="127" t="s">
        <v>11</v>
      </c>
      <c r="E41" s="128">
        <f>SUM(E37:E40)</f>
        <v>8</v>
      </c>
      <c r="F41" s="129"/>
      <c r="G41" s="129"/>
      <c r="H41" s="129"/>
      <c r="I41" s="129"/>
      <c r="J41" s="129"/>
      <c r="K41" s="130"/>
      <c r="L41" s="131">
        <f>SUM(L37:L40)</f>
        <v>79.100000000000009</v>
      </c>
      <c r="M41" s="123">
        <f>M36</f>
        <v>79.100000000000009</v>
      </c>
      <c r="N41" s="124"/>
    </row>
    <row r="42" spans="1:15" s="76" customFormat="1" ht="15">
      <c r="A42" s="111">
        <v>7</v>
      </c>
      <c r="B42" s="112">
        <f>'[4]СТАРТ+'!B15</f>
        <v>3</v>
      </c>
      <c r="C42" s="113" t="str">
        <f>'[4]СТАРТ+'!C15</f>
        <v>Бутинов Алескей,2011,1юн,Бузулук,СШОР</v>
      </c>
      <c r="D42" s="111"/>
      <c r="E42" s="111"/>
      <c r="F42" s="113"/>
      <c r="G42" s="113"/>
      <c r="H42" s="113"/>
      <c r="I42" s="113"/>
      <c r="J42" s="113"/>
      <c r="K42" s="113"/>
      <c r="L42" s="111"/>
      <c r="M42" s="114">
        <f>SUM(L47)</f>
        <v>75.949999999999989</v>
      </c>
      <c r="N42" s="115"/>
      <c r="O42" s="116" t="str">
        <f>'[4]СТАРТ+'!S15</f>
        <v>Филатов С.А.</v>
      </c>
    </row>
    <row r="43" spans="1:15" ht="12.75" outlineLevel="1">
      <c r="B43" s="117">
        <f>B42</f>
        <v>3</v>
      </c>
      <c r="C43" s="118"/>
      <c r="D43" s="111" t="str">
        <f>'[4]СТАРТ+'!C16</f>
        <v>401с</v>
      </c>
      <c r="E43" s="119">
        <f>'[4]СТАРТ+'!D16</f>
        <v>1.4</v>
      </c>
      <c r="F43" s="120">
        <v>4</v>
      </c>
      <c r="G43" s="120">
        <v>4.5</v>
      </c>
      <c r="H43" s="120">
        <v>5</v>
      </c>
      <c r="I43" s="120">
        <v>4</v>
      </c>
      <c r="J43" s="120">
        <v>5</v>
      </c>
      <c r="K43" s="121">
        <f>(SUM(F43:J43)-MAX(F43:J43)-MIN(F43:J43))</f>
        <v>13.5</v>
      </c>
      <c r="L43" s="122">
        <f>(SUM(F43:J43)-MAX(F43:J43)-MIN(F43:J43))*E43</f>
        <v>18.899999999999999</v>
      </c>
      <c r="M43" s="123">
        <f>M42</f>
        <v>75.949999999999989</v>
      </c>
      <c r="N43" s="124"/>
      <c r="O43" s="132"/>
    </row>
    <row r="44" spans="1:15" ht="12.75" outlineLevel="1">
      <c r="B44" s="117">
        <f>B43</f>
        <v>3</v>
      </c>
      <c r="C44" s="118"/>
      <c r="D44" s="111" t="str">
        <f>'[4]СТАРТ+'!E16</f>
        <v>101с</v>
      </c>
      <c r="E44" s="119">
        <f>'[4]СТАРТ+'!F16</f>
        <v>1.2</v>
      </c>
      <c r="F44" s="120">
        <v>5</v>
      </c>
      <c r="G44" s="120">
        <v>4.5</v>
      </c>
      <c r="H44" s="120">
        <v>5.5</v>
      </c>
      <c r="I44" s="120">
        <v>5.5</v>
      </c>
      <c r="J44" s="120">
        <v>6</v>
      </c>
      <c r="K44" s="121">
        <f>(SUM(F44:J44)-MAX(F44:J44)-MIN(F44:J44))</f>
        <v>16</v>
      </c>
      <c r="L44" s="122">
        <f>(SUM(F44:J44)-MAX(F44:J44)-MIN(F44:J44))*E44</f>
        <v>19.2</v>
      </c>
      <c r="M44" s="123">
        <f>M43</f>
        <v>75.949999999999989</v>
      </c>
      <c r="N44" s="124"/>
      <c r="O44" s="72" t="str">
        <f>'[4]СТАРТ+'!S17</f>
        <v xml:space="preserve"> </v>
      </c>
    </row>
    <row r="45" spans="1:15" ht="12.75" outlineLevel="1">
      <c r="B45" s="117">
        <f>B44</f>
        <v>3</v>
      </c>
      <c r="C45" s="118"/>
      <c r="D45" s="111" t="str">
        <f>'[4]СТАРТ+'!G16</f>
        <v>201с</v>
      </c>
      <c r="E45" s="119">
        <f>'[4]СТАРТ+'!H16</f>
        <v>1.5</v>
      </c>
      <c r="F45" s="120">
        <v>3.5</v>
      </c>
      <c r="G45" s="120">
        <v>4.5</v>
      </c>
      <c r="H45" s="120">
        <v>4.5</v>
      </c>
      <c r="I45" s="120">
        <v>4.5</v>
      </c>
      <c r="J45" s="120">
        <v>4.5</v>
      </c>
      <c r="K45" s="121">
        <f>(SUM(F45:J45)-MAX(F45:J45)-MIN(F45:J45))</f>
        <v>13.5</v>
      </c>
      <c r="L45" s="122">
        <f>(SUM(F45:J45)-MAX(F45:J45)-MIN(F45:J45))*E45</f>
        <v>20.25</v>
      </c>
      <c r="M45" s="123">
        <f>M44</f>
        <v>75.949999999999989</v>
      </c>
      <c r="N45" s="124"/>
    </row>
    <row r="46" spans="1:15" ht="12.75" outlineLevel="1">
      <c r="B46" s="117">
        <f>B45</f>
        <v>3</v>
      </c>
      <c r="C46" s="118"/>
      <c r="D46" s="111" t="str">
        <f>'[4]СТАРТ+'!I16</f>
        <v>301с</v>
      </c>
      <c r="E46" s="119">
        <f>'[4]СТАРТ+'!J16</f>
        <v>1.6</v>
      </c>
      <c r="F46" s="120">
        <v>3.5</v>
      </c>
      <c r="G46" s="120">
        <v>4</v>
      </c>
      <c r="H46" s="120">
        <v>3.5</v>
      </c>
      <c r="I46" s="120">
        <v>3.5</v>
      </c>
      <c r="J46" s="120">
        <v>4.5</v>
      </c>
      <c r="K46" s="121">
        <f>(SUM(F46:J46)-MAX(F46:J46)-MIN(F46:J46))</f>
        <v>11</v>
      </c>
      <c r="L46" s="122">
        <f>(SUM(F46:J46)-MAX(F46:J46)-MIN(F46:J46))*E46</f>
        <v>17.600000000000001</v>
      </c>
      <c r="M46" s="123">
        <f>M45</f>
        <v>75.949999999999989</v>
      </c>
      <c r="N46" s="124"/>
    </row>
    <row r="47" spans="1:15" ht="12.75" outlineLevel="1">
      <c r="B47" s="117">
        <f>B45</f>
        <v>3</v>
      </c>
      <c r="D47" s="127" t="s">
        <v>11</v>
      </c>
      <c r="E47" s="128">
        <f>SUM(E43:E46)</f>
        <v>5.6999999999999993</v>
      </c>
      <c r="F47" s="129"/>
      <c r="G47" s="129"/>
      <c r="H47" s="129"/>
      <c r="I47" s="129"/>
      <c r="J47" s="129"/>
      <c r="K47" s="130"/>
      <c r="L47" s="131">
        <f>SUM(L43:L46)</f>
        <v>75.949999999999989</v>
      </c>
      <c r="M47" s="123">
        <f>M42</f>
        <v>75.949999999999989</v>
      </c>
      <c r="N47" s="124"/>
    </row>
    <row r="48" spans="1:15" s="76" customFormat="1" ht="15">
      <c r="A48" s="111">
        <v>8</v>
      </c>
      <c r="B48" s="112">
        <f>'[4]СТАРТ+'!B3</f>
        <v>1</v>
      </c>
      <c r="C48" s="113" t="str">
        <f>'[4]СТАРТ+'!C3</f>
        <v>Сергеев Александр,2010,III,Челябинск,МБУ СШОР-7</v>
      </c>
      <c r="D48" s="111"/>
      <c r="E48" s="111"/>
      <c r="F48" s="113"/>
      <c r="G48" s="113"/>
      <c r="H48" s="113"/>
      <c r="I48" s="113"/>
      <c r="J48" s="113"/>
      <c r="K48" s="113"/>
      <c r="L48" s="111"/>
      <c r="M48" s="114">
        <f>SUM(L53)</f>
        <v>66.8</v>
      </c>
      <c r="N48" s="115"/>
      <c r="O48" s="116" t="str">
        <f>'[4]СТАРТ+'!S3</f>
        <v>Шведкий В.Н.</v>
      </c>
    </row>
    <row r="49" spans="1:15" ht="12.75" outlineLevel="1">
      <c r="B49" s="117">
        <f>B48</f>
        <v>1</v>
      </c>
      <c r="C49" s="118"/>
      <c r="D49" s="111" t="str">
        <f>'[4]СТАРТ+'!C4</f>
        <v>401в</v>
      </c>
      <c r="E49" s="119">
        <f>'[4]СТАРТ+'!D4</f>
        <v>1.5</v>
      </c>
      <c r="F49" s="120">
        <v>4</v>
      </c>
      <c r="G49" s="120">
        <v>4</v>
      </c>
      <c r="H49" s="120">
        <v>3.5</v>
      </c>
      <c r="I49" s="120">
        <v>4</v>
      </c>
      <c r="J49" s="120">
        <v>4.5</v>
      </c>
      <c r="K49" s="121">
        <f>(SUM(F49:J49)-MAX(F49:J49)-MIN(F49:J49))</f>
        <v>12</v>
      </c>
      <c r="L49" s="122">
        <f>(SUM(F49:J49)-MAX(F49:J49)-MIN(F49:J49))*E49</f>
        <v>18</v>
      </c>
      <c r="M49" s="123">
        <f>M48</f>
        <v>66.8</v>
      </c>
      <c r="N49" s="124"/>
      <c r="O49" s="132"/>
    </row>
    <row r="50" spans="1:15" ht="12.75" outlineLevel="1">
      <c r="B50" s="117">
        <f>B49</f>
        <v>1</v>
      </c>
      <c r="C50" s="118"/>
      <c r="D50" s="111" t="str">
        <f>'[4]СТАРТ+'!E4</f>
        <v>103с</v>
      </c>
      <c r="E50" s="119">
        <f>'[4]СТАРТ+'!F4</f>
        <v>1.6</v>
      </c>
      <c r="F50" s="120">
        <v>4.5</v>
      </c>
      <c r="G50" s="120">
        <v>4</v>
      </c>
      <c r="H50" s="120">
        <v>3</v>
      </c>
      <c r="I50" s="120">
        <v>4</v>
      </c>
      <c r="J50" s="120">
        <v>4.5</v>
      </c>
      <c r="K50" s="121">
        <f>(SUM(F50:J50)-MAX(F50:J50)-MIN(F50:J50))</f>
        <v>12.5</v>
      </c>
      <c r="L50" s="122">
        <f>(SUM(F50:J50)-MAX(F50:J50)-MIN(F50:J50))*E50</f>
        <v>20</v>
      </c>
      <c r="M50" s="123">
        <f>M49</f>
        <v>66.8</v>
      </c>
      <c r="N50" s="124"/>
      <c r="O50" s="72" t="str">
        <f>'[4]СТАРТ+'!S5</f>
        <v xml:space="preserve"> </v>
      </c>
    </row>
    <row r="51" spans="1:15" ht="12.75" outlineLevel="1">
      <c r="B51" s="117">
        <f>B50</f>
        <v>1</v>
      </c>
      <c r="C51" s="118"/>
      <c r="D51" s="111" t="str">
        <f>'[4]СТАРТ+'!G4</f>
        <v>201в</v>
      </c>
      <c r="E51" s="119">
        <f>'[4]СТАРТ+'!H4</f>
        <v>1.6</v>
      </c>
      <c r="F51" s="120">
        <v>6</v>
      </c>
      <c r="G51" s="120">
        <v>6</v>
      </c>
      <c r="H51" s="120">
        <v>5.5</v>
      </c>
      <c r="I51" s="120">
        <v>6</v>
      </c>
      <c r="J51" s="120">
        <v>6.5</v>
      </c>
      <c r="K51" s="121">
        <f>(SUM(F51:J51)-MAX(F51:J51)-MIN(F51:J51))</f>
        <v>18</v>
      </c>
      <c r="L51" s="122">
        <f>(SUM(F51:J51)-MAX(F51:J51)-MIN(F51:J51))*E51</f>
        <v>28.8</v>
      </c>
      <c r="M51" s="123">
        <f>M50</f>
        <v>66.8</v>
      </c>
      <c r="N51" s="124"/>
    </row>
    <row r="52" spans="1:15" ht="12.75" outlineLevel="1">
      <c r="B52" s="117">
        <f>B51</f>
        <v>1</v>
      </c>
      <c r="C52" s="118"/>
      <c r="D52" s="111" t="str">
        <f>'[4]СТАРТ+'!I4</f>
        <v>303в</v>
      </c>
      <c r="E52" s="119">
        <f>'[4]СТАРТ+'!J4</f>
        <v>2.4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1">
        <f>(SUM(F52:J52)-MAX(F52:J52)-MIN(F52:J52))</f>
        <v>0</v>
      </c>
      <c r="L52" s="122">
        <f>(SUM(F52:J52)-MAX(F52:J52)-MIN(F52:J52))*E52</f>
        <v>0</v>
      </c>
      <c r="M52" s="123">
        <f>M51</f>
        <v>66.8</v>
      </c>
      <c r="N52" s="124"/>
    </row>
    <row r="53" spans="1:15" ht="12.75" outlineLevel="1">
      <c r="B53" s="117">
        <f>B51</f>
        <v>1</v>
      </c>
      <c r="D53" s="127" t="s">
        <v>11</v>
      </c>
      <c r="E53" s="128">
        <f>SUM(E49:E52)</f>
        <v>7.1</v>
      </c>
      <c r="F53" s="129"/>
      <c r="G53" s="129"/>
      <c r="H53" s="129"/>
      <c r="I53" s="129"/>
      <c r="J53" s="129"/>
      <c r="K53" s="130"/>
      <c r="L53" s="131">
        <f>SUM(L49:L52)</f>
        <v>66.8</v>
      </c>
      <c r="M53" s="123">
        <f>M48</f>
        <v>66.8</v>
      </c>
      <c r="N53" s="124"/>
    </row>
    <row r="54" spans="1:15" s="76" customFormat="1" ht="15">
      <c r="A54" s="111">
        <v>9</v>
      </c>
      <c r="B54" s="112">
        <f>'[4]СТАРТ+'!B33</f>
        <v>6</v>
      </c>
      <c r="C54" s="113" t="str">
        <f>'[4]СТАРТ+'!C33</f>
        <v>Зуев Александр,2011,2юн,Бузулук,СШОР</v>
      </c>
      <c r="D54" s="111"/>
      <c r="E54" s="111"/>
      <c r="F54" s="113"/>
      <c r="G54" s="113"/>
      <c r="H54" s="113"/>
      <c r="I54" s="113"/>
      <c r="J54" s="113"/>
      <c r="K54" s="113"/>
      <c r="L54" s="111"/>
      <c r="M54" s="114">
        <f>SUM(L59)</f>
        <v>63.849999999999994</v>
      </c>
      <c r="N54" s="115"/>
      <c r="O54" s="116" t="str">
        <f>'[4]СТАРТ+'!S33</f>
        <v>Шлыков Д.Ю.</v>
      </c>
    </row>
    <row r="55" spans="1:15" ht="12.75" outlineLevel="1">
      <c r="B55" s="117">
        <f>B54</f>
        <v>6</v>
      </c>
      <c r="C55" s="118"/>
      <c r="D55" s="111" t="str">
        <f>'[4]СТАРТ+'!C34</f>
        <v>101с</v>
      </c>
      <c r="E55" s="119">
        <f>'[4]СТАРТ+'!D34</f>
        <v>1.2</v>
      </c>
      <c r="F55" s="120">
        <v>4</v>
      </c>
      <c r="G55" s="120">
        <v>5.5</v>
      </c>
      <c r="H55" s="120">
        <v>6</v>
      </c>
      <c r="I55" s="120">
        <v>4.5</v>
      </c>
      <c r="J55" s="120">
        <v>4.5</v>
      </c>
      <c r="K55" s="121">
        <f>(SUM(F55:J55)-MAX(F55:J55)-MIN(F55:J55))</f>
        <v>14.5</v>
      </c>
      <c r="L55" s="122">
        <f>(SUM(F55:J55)-MAX(F55:J55)-MIN(F55:J55))*E55</f>
        <v>17.399999999999999</v>
      </c>
      <c r="M55" s="123">
        <f>M54</f>
        <v>63.849999999999994</v>
      </c>
      <c r="N55" s="124"/>
      <c r="O55" s="132"/>
    </row>
    <row r="56" spans="1:15" ht="12.75" outlineLevel="1">
      <c r="B56" s="117">
        <f>B55</f>
        <v>6</v>
      </c>
      <c r="C56" s="118"/>
      <c r="D56" s="111" t="str">
        <f>'[4]СТАРТ+'!E34</f>
        <v>401с</v>
      </c>
      <c r="E56" s="119">
        <f>'[4]СТАРТ+'!F34</f>
        <v>1.4</v>
      </c>
      <c r="F56" s="120">
        <v>4.5</v>
      </c>
      <c r="G56" s="120">
        <v>4.5</v>
      </c>
      <c r="H56" s="120">
        <v>4.5</v>
      </c>
      <c r="I56" s="120">
        <v>4</v>
      </c>
      <c r="J56" s="120">
        <v>4.5</v>
      </c>
      <c r="K56" s="121">
        <f>(SUM(F56:J56)-MAX(F56:J56)-MIN(F56:J56))</f>
        <v>13.5</v>
      </c>
      <c r="L56" s="122">
        <f>(SUM(F56:J56)-MAX(F56:J56)-MIN(F56:J56))*E56</f>
        <v>18.899999999999999</v>
      </c>
      <c r="M56" s="123">
        <f>M55</f>
        <v>63.849999999999994</v>
      </c>
      <c r="N56" s="124"/>
      <c r="O56" s="72" t="str">
        <f>'[4]СТАРТ+'!S35</f>
        <v xml:space="preserve"> </v>
      </c>
    </row>
    <row r="57" spans="1:15" ht="12.75" outlineLevel="1">
      <c r="B57" s="117">
        <f>B56</f>
        <v>6</v>
      </c>
      <c r="C57" s="118"/>
      <c r="D57" s="111" t="str">
        <f>'[4]СТАРТ+'!G34</f>
        <v>201с</v>
      </c>
      <c r="E57" s="119">
        <f>'[4]СТАРТ+'!H34</f>
        <v>1.5</v>
      </c>
      <c r="F57" s="120">
        <v>2.5</v>
      </c>
      <c r="G57" s="120">
        <v>1.5</v>
      </c>
      <c r="H57" s="120">
        <v>1</v>
      </c>
      <c r="I57" s="120">
        <v>1.5</v>
      </c>
      <c r="J57" s="120">
        <v>1.5</v>
      </c>
      <c r="K57" s="121">
        <f>(SUM(F57:J57)-MAX(F57:J57)-MIN(F57:J57))</f>
        <v>4.5</v>
      </c>
      <c r="L57" s="122">
        <f>(SUM(F57:J57)-MAX(F57:J57)-MIN(F57:J57))*E57</f>
        <v>6.75</v>
      </c>
      <c r="M57" s="123">
        <f>M56</f>
        <v>63.849999999999994</v>
      </c>
      <c r="N57" s="124"/>
    </row>
    <row r="58" spans="1:15" ht="12.75" outlineLevel="1">
      <c r="B58" s="117">
        <f>B57</f>
        <v>6</v>
      </c>
      <c r="C58" s="118"/>
      <c r="D58" s="111" t="str">
        <f>'[4]СТАРТ+'!I34</f>
        <v>301с</v>
      </c>
      <c r="E58" s="119">
        <f>'[4]СТАРТ+'!J34</f>
        <v>1.6</v>
      </c>
      <c r="F58" s="120">
        <v>4</v>
      </c>
      <c r="G58" s="120">
        <v>4.5</v>
      </c>
      <c r="H58" s="120">
        <v>5.5</v>
      </c>
      <c r="I58" s="120">
        <v>4</v>
      </c>
      <c r="J58" s="120">
        <v>4.5</v>
      </c>
      <c r="K58" s="121">
        <f>(SUM(F58:J58)-MAX(F58:J58)-MIN(F58:J58))</f>
        <v>13</v>
      </c>
      <c r="L58" s="122">
        <f>(SUM(F58:J58)-MAX(F58:J58)-MIN(F58:J58))*E58</f>
        <v>20.8</v>
      </c>
      <c r="M58" s="123">
        <f>M57</f>
        <v>63.849999999999994</v>
      </c>
      <c r="N58" s="124"/>
    </row>
    <row r="59" spans="1:15" ht="12.75" outlineLevel="1">
      <c r="B59" s="117">
        <f>B57</f>
        <v>6</v>
      </c>
      <c r="D59" s="127" t="s">
        <v>11</v>
      </c>
      <c r="E59" s="128">
        <f>SUM(E55:E58)</f>
        <v>5.6999999999999993</v>
      </c>
      <c r="F59" s="129"/>
      <c r="G59" s="129"/>
      <c r="H59" s="129"/>
      <c r="I59" s="129"/>
      <c r="J59" s="129"/>
      <c r="K59" s="130"/>
      <c r="L59" s="131">
        <f>SUM(L55:L58)</f>
        <v>63.849999999999994</v>
      </c>
      <c r="M59" s="123">
        <f>M54</f>
        <v>63.849999999999994</v>
      </c>
      <c r="N59" s="124"/>
    </row>
    <row r="60" spans="1:15" s="76" customFormat="1" ht="15">
      <c r="A60" s="111">
        <v>10</v>
      </c>
      <c r="B60" s="112">
        <f>'[4]СТАРТ+'!B57</f>
        <v>10</v>
      </c>
      <c r="C60" s="113" t="str">
        <f>'[4]СТАРТ+'!C57</f>
        <v>Влазнев Михаил,2011,2юн,Бузулук,СШОР</v>
      </c>
      <c r="D60" s="111"/>
      <c r="E60" s="111"/>
      <c r="F60" s="113"/>
      <c r="G60" s="113"/>
      <c r="H60" s="113"/>
      <c r="I60" s="113"/>
      <c r="J60" s="113"/>
      <c r="K60" s="113"/>
      <c r="L60" s="111"/>
      <c r="M60" s="114">
        <f>SUM(L65)</f>
        <v>46.25</v>
      </c>
      <c r="N60" s="115"/>
      <c r="O60" s="116" t="str">
        <f>'[4]СТАРТ+'!S57</f>
        <v>Шлыков Д.Ю.</v>
      </c>
    </row>
    <row r="61" spans="1:15" ht="12.75" outlineLevel="1">
      <c r="B61" s="117">
        <f>B60</f>
        <v>10</v>
      </c>
      <c r="C61" s="118"/>
      <c r="D61" s="111" t="str">
        <f>'[4]СТАРТ+'!C58</f>
        <v>101с</v>
      </c>
      <c r="E61" s="119">
        <f>'[4]СТАРТ+'!D58</f>
        <v>1.2</v>
      </c>
      <c r="F61" s="120">
        <v>4.5</v>
      </c>
      <c r="G61" s="120">
        <v>5</v>
      </c>
      <c r="H61" s="120">
        <v>5.5</v>
      </c>
      <c r="I61" s="120">
        <v>4.5</v>
      </c>
      <c r="J61" s="120">
        <v>5.5</v>
      </c>
      <c r="K61" s="121">
        <f>(SUM(F61:J61)-MAX(F61:J61)-MIN(F61:J61))</f>
        <v>15</v>
      </c>
      <c r="L61" s="122">
        <f>(SUM(F61:J61)-MAX(F61:J61)-MIN(F61:J61))*E61</f>
        <v>18</v>
      </c>
      <c r="M61" s="123">
        <f>M60</f>
        <v>46.25</v>
      </c>
      <c r="N61" s="124"/>
      <c r="O61" s="132"/>
    </row>
    <row r="62" spans="1:15" ht="12.75" outlineLevel="1">
      <c r="B62" s="117">
        <f>B61</f>
        <v>10</v>
      </c>
      <c r="C62" s="118"/>
      <c r="D62" s="111" t="str">
        <f>'[4]СТАРТ+'!E58</f>
        <v>401с</v>
      </c>
      <c r="E62" s="119">
        <f>'[4]СТАРТ+'!F58</f>
        <v>1.4</v>
      </c>
      <c r="F62" s="120">
        <v>3.5</v>
      </c>
      <c r="G62" s="120">
        <v>4.5</v>
      </c>
      <c r="H62" s="120">
        <v>5</v>
      </c>
      <c r="I62" s="120">
        <v>4</v>
      </c>
      <c r="J62" s="120">
        <v>5</v>
      </c>
      <c r="K62" s="121">
        <f>(SUM(F62:J62)-MAX(F62:J62)-MIN(F62:J62))</f>
        <v>13.5</v>
      </c>
      <c r="L62" s="122">
        <f>(SUM(F62:J62)-MAX(F62:J62)-MIN(F62:J62))*E62</f>
        <v>18.899999999999999</v>
      </c>
      <c r="M62" s="123">
        <f>M61</f>
        <v>46.25</v>
      </c>
      <c r="N62" s="124"/>
      <c r="O62" s="72"/>
    </row>
    <row r="63" spans="1:15" ht="12.75" outlineLevel="1">
      <c r="B63" s="117">
        <f>B62</f>
        <v>10</v>
      </c>
      <c r="C63" s="118"/>
      <c r="D63" s="111" t="str">
        <f>'[4]СТАРТ+'!G58</f>
        <v>201с</v>
      </c>
      <c r="E63" s="119">
        <f>'[4]СТАРТ+'!H58</f>
        <v>1.5</v>
      </c>
      <c r="F63" s="120">
        <v>1</v>
      </c>
      <c r="G63" s="120">
        <v>1</v>
      </c>
      <c r="H63" s="120">
        <v>3</v>
      </c>
      <c r="I63" s="120">
        <v>0.5</v>
      </c>
      <c r="J63" s="120">
        <v>0.5</v>
      </c>
      <c r="K63" s="121">
        <f>(SUM(F63:J63)-MAX(F63:J63)-MIN(F63:J63))</f>
        <v>2.5</v>
      </c>
      <c r="L63" s="122">
        <f>(SUM(F63:J63)-MAX(F63:J63)-MIN(F63:J63))*E63</f>
        <v>3.75</v>
      </c>
      <c r="M63" s="123">
        <f>M62</f>
        <v>46.25</v>
      </c>
      <c r="N63" s="124"/>
    </row>
    <row r="64" spans="1:15" ht="12.75" outlineLevel="1">
      <c r="B64" s="117">
        <f>B63</f>
        <v>10</v>
      </c>
      <c r="C64" s="118"/>
      <c r="D64" s="111" t="str">
        <f>'[4]СТАРТ+'!I58</f>
        <v>301с</v>
      </c>
      <c r="E64" s="119">
        <f>'[4]СТАРТ+'!J58</f>
        <v>1.6</v>
      </c>
      <c r="F64" s="120">
        <v>1.5</v>
      </c>
      <c r="G64" s="120">
        <v>1.5</v>
      </c>
      <c r="H64" s="120">
        <v>1.5</v>
      </c>
      <c r="I64" s="120">
        <v>0.5</v>
      </c>
      <c r="J64" s="120">
        <v>0</v>
      </c>
      <c r="K64" s="121">
        <f>(SUM(F64:J64)-MAX(F64:J64)-MIN(F64:J64))</f>
        <v>3.5</v>
      </c>
      <c r="L64" s="122">
        <f>(SUM(F64:J64)-MAX(F64:J64)-MIN(F64:J64))*E64</f>
        <v>5.6000000000000005</v>
      </c>
      <c r="M64" s="123">
        <f>M63</f>
        <v>46.25</v>
      </c>
      <c r="N64" s="124"/>
    </row>
    <row r="65" spans="2:14" ht="12.75" outlineLevel="1">
      <c r="B65" s="117">
        <f>B63</f>
        <v>10</v>
      </c>
      <c r="D65" s="127" t="s">
        <v>11</v>
      </c>
      <c r="E65" s="128">
        <f>SUM(E61:E64)</f>
        <v>5.6999999999999993</v>
      </c>
      <c r="F65" s="129"/>
      <c r="G65" s="129"/>
      <c r="H65" s="129"/>
      <c r="I65" s="129"/>
      <c r="J65" s="129"/>
      <c r="K65" s="130"/>
      <c r="L65" s="131">
        <f>SUM(L61:L64)</f>
        <v>46.25</v>
      </c>
      <c r="M65" s="123">
        <f>M60</f>
        <v>46.25</v>
      </c>
      <c r="N65" s="124"/>
    </row>
  </sheetData>
  <mergeCells count="1">
    <mergeCell ref="F3:J3"/>
  </mergeCells>
  <pageMargins left="0.39370078740157483" right="0" top="1.0629921259842521" bottom="0" header="0" footer="0"/>
  <pageSetup paperSize="9" scale="80" firstPageNumber="0" orientation="portrait" r:id="rId1"/>
  <headerFooter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53"/>
  <sheetViews>
    <sheetView view="pageBreakPreview" zoomScaleNormal="100" zoomScaleSheetLayoutView="100" workbookViewId="0">
      <selection activeCell="N58" sqref="N58"/>
    </sheetView>
  </sheetViews>
  <sheetFormatPr defaultColWidth="8" defaultRowHeight="14.25" outlineLevelRow="1"/>
  <cols>
    <col min="1" max="1" width="5.7109375" style="52" customWidth="1"/>
    <col min="2" max="2" width="2.85546875" style="52" customWidth="1"/>
    <col min="3" max="3" width="4.28515625" style="3" customWidth="1"/>
    <col min="4" max="4" width="7.140625" style="4" customWidth="1"/>
    <col min="5" max="5" width="5.7109375" style="4" customWidth="1"/>
    <col min="6" max="6" width="7.140625" style="3" customWidth="1"/>
    <col min="7" max="9" width="7.140625" style="68" customWidth="1"/>
    <col min="10" max="10" width="7" style="68" customWidth="1"/>
    <col min="11" max="11" width="7.85546875" style="3" customWidth="1"/>
    <col min="12" max="12" width="8.5703125" style="3" customWidth="1"/>
    <col min="13" max="13" width="9.28515625" style="69" customWidth="1"/>
    <col min="14" max="14" width="5.7109375" style="3" customWidth="1"/>
    <col min="15" max="15" width="19.85546875" style="62" customWidth="1"/>
    <col min="16" max="256" width="8" style="3"/>
    <col min="257" max="257" width="5.7109375" style="3" customWidth="1"/>
    <col min="258" max="258" width="2.85546875" style="3" customWidth="1"/>
    <col min="259" max="259" width="4.28515625" style="3" customWidth="1"/>
    <col min="260" max="260" width="7.140625" style="3" customWidth="1"/>
    <col min="261" max="261" width="5.7109375" style="3" customWidth="1"/>
    <col min="262" max="265" width="7.140625" style="3" customWidth="1"/>
    <col min="266" max="266" width="7" style="3" customWidth="1"/>
    <col min="267" max="267" width="7.85546875" style="3" customWidth="1"/>
    <col min="268" max="268" width="8.5703125" style="3" customWidth="1"/>
    <col min="269" max="269" width="9.28515625" style="3" customWidth="1"/>
    <col min="270" max="270" width="5.7109375" style="3" customWidth="1"/>
    <col min="271" max="271" width="19.85546875" style="3" customWidth="1"/>
    <col min="272" max="512" width="8" style="3"/>
    <col min="513" max="513" width="5.7109375" style="3" customWidth="1"/>
    <col min="514" max="514" width="2.85546875" style="3" customWidth="1"/>
    <col min="515" max="515" width="4.28515625" style="3" customWidth="1"/>
    <col min="516" max="516" width="7.140625" style="3" customWidth="1"/>
    <col min="517" max="517" width="5.7109375" style="3" customWidth="1"/>
    <col min="518" max="521" width="7.140625" style="3" customWidth="1"/>
    <col min="522" max="522" width="7" style="3" customWidth="1"/>
    <col min="523" max="523" width="7.85546875" style="3" customWidth="1"/>
    <col min="524" max="524" width="8.5703125" style="3" customWidth="1"/>
    <col min="525" max="525" width="9.28515625" style="3" customWidth="1"/>
    <col min="526" max="526" width="5.7109375" style="3" customWidth="1"/>
    <col min="527" max="527" width="19.85546875" style="3" customWidth="1"/>
    <col min="528" max="768" width="8" style="3"/>
    <col min="769" max="769" width="5.7109375" style="3" customWidth="1"/>
    <col min="770" max="770" width="2.85546875" style="3" customWidth="1"/>
    <col min="771" max="771" width="4.28515625" style="3" customWidth="1"/>
    <col min="772" max="772" width="7.140625" style="3" customWidth="1"/>
    <col min="773" max="773" width="5.7109375" style="3" customWidth="1"/>
    <col min="774" max="777" width="7.140625" style="3" customWidth="1"/>
    <col min="778" max="778" width="7" style="3" customWidth="1"/>
    <col min="779" max="779" width="7.85546875" style="3" customWidth="1"/>
    <col min="780" max="780" width="8.5703125" style="3" customWidth="1"/>
    <col min="781" max="781" width="9.28515625" style="3" customWidth="1"/>
    <col min="782" max="782" width="5.7109375" style="3" customWidth="1"/>
    <col min="783" max="783" width="19.85546875" style="3" customWidth="1"/>
    <col min="784" max="1024" width="8" style="3"/>
    <col min="1025" max="1025" width="5.7109375" style="3" customWidth="1"/>
    <col min="1026" max="1026" width="2.85546875" style="3" customWidth="1"/>
    <col min="1027" max="1027" width="4.28515625" style="3" customWidth="1"/>
    <col min="1028" max="1028" width="7.140625" style="3" customWidth="1"/>
    <col min="1029" max="1029" width="5.7109375" style="3" customWidth="1"/>
    <col min="1030" max="1033" width="7.140625" style="3" customWidth="1"/>
    <col min="1034" max="1034" width="7" style="3" customWidth="1"/>
    <col min="1035" max="1035" width="7.85546875" style="3" customWidth="1"/>
    <col min="1036" max="1036" width="8.5703125" style="3" customWidth="1"/>
    <col min="1037" max="1037" width="9.28515625" style="3" customWidth="1"/>
    <col min="1038" max="1038" width="5.7109375" style="3" customWidth="1"/>
    <col min="1039" max="1039" width="19.85546875" style="3" customWidth="1"/>
    <col min="1040" max="1280" width="8" style="3"/>
    <col min="1281" max="1281" width="5.7109375" style="3" customWidth="1"/>
    <col min="1282" max="1282" width="2.85546875" style="3" customWidth="1"/>
    <col min="1283" max="1283" width="4.28515625" style="3" customWidth="1"/>
    <col min="1284" max="1284" width="7.140625" style="3" customWidth="1"/>
    <col min="1285" max="1285" width="5.7109375" style="3" customWidth="1"/>
    <col min="1286" max="1289" width="7.140625" style="3" customWidth="1"/>
    <col min="1290" max="1290" width="7" style="3" customWidth="1"/>
    <col min="1291" max="1291" width="7.85546875" style="3" customWidth="1"/>
    <col min="1292" max="1292" width="8.5703125" style="3" customWidth="1"/>
    <col min="1293" max="1293" width="9.28515625" style="3" customWidth="1"/>
    <col min="1294" max="1294" width="5.7109375" style="3" customWidth="1"/>
    <col min="1295" max="1295" width="19.85546875" style="3" customWidth="1"/>
    <col min="1296" max="1536" width="8" style="3"/>
    <col min="1537" max="1537" width="5.7109375" style="3" customWidth="1"/>
    <col min="1538" max="1538" width="2.85546875" style="3" customWidth="1"/>
    <col min="1539" max="1539" width="4.28515625" style="3" customWidth="1"/>
    <col min="1540" max="1540" width="7.140625" style="3" customWidth="1"/>
    <col min="1541" max="1541" width="5.7109375" style="3" customWidth="1"/>
    <col min="1542" max="1545" width="7.140625" style="3" customWidth="1"/>
    <col min="1546" max="1546" width="7" style="3" customWidth="1"/>
    <col min="1547" max="1547" width="7.85546875" style="3" customWidth="1"/>
    <col min="1548" max="1548" width="8.5703125" style="3" customWidth="1"/>
    <col min="1549" max="1549" width="9.28515625" style="3" customWidth="1"/>
    <col min="1550" max="1550" width="5.7109375" style="3" customWidth="1"/>
    <col min="1551" max="1551" width="19.85546875" style="3" customWidth="1"/>
    <col min="1552" max="1792" width="8" style="3"/>
    <col min="1793" max="1793" width="5.7109375" style="3" customWidth="1"/>
    <col min="1794" max="1794" width="2.85546875" style="3" customWidth="1"/>
    <col min="1795" max="1795" width="4.28515625" style="3" customWidth="1"/>
    <col min="1796" max="1796" width="7.140625" style="3" customWidth="1"/>
    <col min="1797" max="1797" width="5.7109375" style="3" customWidth="1"/>
    <col min="1798" max="1801" width="7.140625" style="3" customWidth="1"/>
    <col min="1802" max="1802" width="7" style="3" customWidth="1"/>
    <col min="1803" max="1803" width="7.85546875" style="3" customWidth="1"/>
    <col min="1804" max="1804" width="8.5703125" style="3" customWidth="1"/>
    <col min="1805" max="1805" width="9.28515625" style="3" customWidth="1"/>
    <col min="1806" max="1806" width="5.7109375" style="3" customWidth="1"/>
    <col min="1807" max="1807" width="19.85546875" style="3" customWidth="1"/>
    <col min="1808" max="2048" width="8" style="3"/>
    <col min="2049" max="2049" width="5.7109375" style="3" customWidth="1"/>
    <col min="2050" max="2050" width="2.85546875" style="3" customWidth="1"/>
    <col min="2051" max="2051" width="4.28515625" style="3" customWidth="1"/>
    <col min="2052" max="2052" width="7.140625" style="3" customWidth="1"/>
    <col min="2053" max="2053" width="5.7109375" style="3" customWidth="1"/>
    <col min="2054" max="2057" width="7.140625" style="3" customWidth="1"/>
    <col min="2058" max="2058" width="7" style="3" customWidth="1"/>
    <col min="2059" max="2059" width="7.85546875" style="3" customWidth="1"/>
    <col min="2060" max="2060" width="8.5703125" style="3" customWidth="1"/>
    <col min="2061" max="2061" width="9.28515625" style="3" customWidth="1"/>
    <col min="2062" max="2062" width="5.7109375" style="3" customWidth="1"/>
    <col min="2063" max="2063" width="19.85546875" style="3" customWidth="1"/>
    <col min="2064" max="2304" width="8" style="3"/>
    <col min="2305" max="2305" width="5.7109375" style="3" customWidth="1"/>
    <col min="2306" max="2306" width="2.85546875" style="3" customWidth="1"/>
    <col min="2307" max="2307" width="4.28515625" style="3" customWidth="1"/>
    <col min="2308" max="2308" width="7.140625" style="3" customWidth="1"/>
    <col min="2309" max="2309" width="5.7109375" style="3" customWidth="1"/>
    <col min="2310" max="2313" width="7.140625" style="3" customWidth="1"/>
    <col min="2314" max="2314" width="7" style="3" customWidth="1"/>
    <col min="2315" max="2315" width="7.85546875" style="3" customWidth="1"/>
    <col min="2316" max="2316" width="8.5703125" style="3" customWidth="1"/>
    <col min="2317" max="2317" width="9.28515625" style="3" customWidth="1"/>
    <col min="2318" max="2318" width="5.7109375" style="3" customWidth="1"/>
    <col min="2319" max="2319" width="19.85546875" style="3" customWidth="1"/>
    <col min="2320" max="2560" width="8" style="3"/>
    <col min="2561" max="2561" width="5.7109375" style="3" customWidth="1"/>
    <col min="2562" max="2562" width="2.85546875" style="3" customWidth="1"/>
    <col min="2563" max="2563" width="4.28515625" style="3" customWidth="1"/>
    <col min="2564" max="2564" width="7.140625" style="3" customWidth="1"/>
    <col min="2565" max="2565" width="5.7109375" style="3" customWidth="1"/>
    <col min="2566" max="2569" width="7.140625" style="3" customWidth="1"/>
    <col min="2570" max="2570" width="7" style="3" customWidth="1"/>
    <col min="2571" max="2571" width="7.85546875" style="3" customWidth="1"/>
    <col min="2572" max="2572" width="8.5703125" style="3" customWidth="1"/>
    <col min="2573" max="2573" width="9.28515625" style="3" customWidth="1"/>
    <col min="2574" max="2574" width="5.7109375" style="3" customWidth="1"/>
    <col min="2575" max="2575" width="19.85546875" style="3" customWidth="1"/>
    <col min="2576" max="2816" width="8" style="3"/>
    <col min="2817" max="2817" width="5.7109375" style="3" customWidth="1"/>
    <col min="2818" max="2818" width="2.85546875" style="3" customWidth="1"/>
    <col min="2819" max="2819" width="4.28515625" style="3" customWidth="1"/>
    <col min="2820" max="2820" width="7.140625" style="3" customWidth="1"/>
    <col min="2821" max="2821" width="5.7109375" style="3" customWidth="1"/>
    <col min="2822" max="2825" width="7.140625" style="3" customWidth="1"/>
    <col min="2826" max="2826" width="7" style="3" customWidth="1"/>
    <col min="2827" max="2827" width="7.85546875" style="3" customWidth="1"/>
    <col min="2828" max="2828" width="8.5703125" style="3" customWidth="1"/>
    <col min="2829" max="2829" width="9.28515625" style="3" customWidth="1"/>
    <col min="2830" max="2830" width="5.7109375" style="3" customWidth="1"/>
    <col min="2831" max="2831" width="19.85546875" style="3" customWidth="1"/>
    <col min="2832" max="3072" width="8" style="3"/>
    <col min="3073" max="3073" width="5.7109375" style="3" customWidth="1"/>
    <col min="3074" max="3074" width="2.85546875" style="3" customWidth="1"/>
    <col min="3075" max="3075" width="4.28515625" style="3" customWidth="1"/>
    <col min="3076" max="3076" width="7.140625" style="3" customWidth="1"/>
    <col min="3077" max="3077" width="5.7109375" style="3" customWidth="1"/>
    <col min="3078" max="3081" width="7.140625" style="3" customWidth="1"/>
    <col min="3082" max="3082" width="7" style="3" customWidth="1"/>
    <col min="3083" max="3083" width="7.85546875" style="3" customWidth="1"/>
    <col min="3084" max="3084" width="8.5703125" style="3" customWidth="1"/>
    <col min="3085" max="3085" width="9.28515625" style="3" customWidth="1"/>
    <col min="3086" max="3086" width="5.7109375" style="3" customWidth="1"/>
    <col min="3087" max="3087" width="19.85546875" style="3" customWidth="1"/>
    <col min="3088" max="3328" width="8" style="3"/>
    <col min="3329" max="3329" width="5.7109375" style="3" customWidth="1"/>
    <col min="3330" max="3330" width="2.85546875" style="3" customWidth="1"/>
    <col min="3331" max="3331" width="4.28515625" style="3" customWidth="1"/>
    <col min="3332" max="3332" width="7.140625" style="3" customWidth="1"/>
    <col min="3333" max="3333" width="5.7109375" style="3" customWidth="1"/>
    <col min="3334" max="3337" width="7.140625" style="3" customWidth="1"/>
    <col min="3338" max="3338" width="7" style="3" customWidth="1"/>
    <col min="3339" max="3339" width="7.85546875" style="3" customWidth="1"/>
    <col min="3340" max="3340" width="8.5703125" style="3" customWidth="1"/>
    <col min="3341" max="3341" width="9.28515625" style="3" customWidth="1"/>
    <col min="3342" max="3342" width="5.7109375" style="3" customWidth="1"/>
    <col min="3343" max="3343" width="19.85546875" style="3" customWidth="1"/>
    <col min="3344" max="3584" width="8" style="3"/>
    <col min="3585" max="3585" width="5.7109375" style="3" customWidth="1"/>
    <col min="3586" max="3586" width="2.85546875" style="3" customWidth="1"/>
    <col min="3587" max="3587" width="4.28515625" style="3" customWidth="1"/>
    <col min="3588" max="3588" width="7.140625" style="3" customWidth="1"/>
    <col min="3589" max="3589" width="5.7109375" style="3" customWidth="1"/>
    <col min="3590" max="3593" width="7.140625" style="3" customWidth="1"/>
    <col min="3594" max="3594" width="7" style="3" customWidth="1"/>
    <col min="3595" max="3595" width="7.85546875" style="3" customWidth="1"/>
    <col min="3596" max="3596" width="8.5703125" style="3" customWidth="1"/>
    <col min="3597" max="3597" width="9.28515625" style="3" customWidth="1"/>
    <col min="3598" max="3598" width="5.7109375" style="3" customWidth="1"/>
    <col min="3599" max="3599" width="19.85546875" style="3" customWidth="1"/>
    <col min="3600" max="3840" width="8" style="3"/>
    <col min="3841" max="3841" width="5.7109375" style="3" customWidth="1"/>
    <col min="3842" max="3842" width="2.85546875" style="3" customWidth="1"/>
    <col min="3843" max="3843" width="4.28515625" style="3" customWidth="1"/>
    <col min="3844" max="3844" width="7.140625" style="3" customWidth="1"/>
    <col min="3845" max="3845" width="5.7109375" style="3" customWidth="1"/>
    <col min="3846" max="3849" width="7.140625" style="3" customWidth="1"/>
    <col min="3850" max="3850" width="7" style="3" customWidth="1"/>
    <col min="3851" max="3851" width="7.85546875" style="3" customWidth="1"/>
    <col min="3852" max="3852" width="8.5703125" style="3" customWidth="1"/>
    <col min="3853" max="3853" width="9.28515625" style="3" customWidth="1"/>
    <col min="3854" max="3854" width="5.7109375" style="3" customWidth="1"/>
    <col min="3855" max="3855" width="19.85546875" style="3" customWidth="1"/>
    <col min="3856" max="4096" width="8" style="3"/>
    <col min="4097" max="4097" width="5.7109375" style="3" customWidth="1"/>
    <col min="4098" max="4098" width="2.85546875" style="3" customWidth="1"/>
    <col min="4099" max="4099" width="4.28515625" style="3" customWidth="1"/>
    <col min="4100" max="4100" width="7.140625" style="3" customWidth="1"/>
    <col min="4101" max="4101" width="5.7109375" style="3" customWidth="1"/>
    <col min="4102" max="4105" width="7.140625" style="3" customWidth="1"/>
    <col min="4106" max="4106" width="7" style="3" customWidth="1"/>
    <col min="4107" max="4107" width="7.85546875" style="3" customWidth="1"/>
    <col min="4108" max="4108" width="8.5703125" style="3" customWidth="1"/>
    <col min="4109" max="4109" width="9.28515625" style="3" customWidth="1"/>
    <col min="4110" max="4110" width="5.7109375" style="3" customWidth="1"/>
    <col min="4111" max="4111" width="19.85546875" style="3" customWidth="1"/>
    <col min="4112" max="4352" width="8" style="3"/>
    <col min="4353" max="4353" width="5.7109375" style="3" customWidth="1"/>
    <col min="4354" max="4354" width="2.85546875" style="3" customWidth="1"/>
    <col min="4355" max="4355" width="4.28515625" style="3" customWidth="1"/>
    <col min="4356" max="4356" width="7.140625" style="3" customWidth="1"/>
    <col min="4357" max="4357" width="5.7109375" style="3" customWidth="1"/>
    <col min="4358" max="4361" width="7.140625" style="3" customWidth="1"/>
    <col min="4362" max="4362" width="7" style="3" customWidth="1"/>
    <col min="4363" max="4363" width="7.85546875" style="3" customWidth="1"/>
    <col min="4364" max="4364" width="8.5703125" style="3" customWidth="1"/>
    <col min="4365" max="4365" width="9.28515625" style="3" customWidth="1"/>
    <col min="4366" max="4366" width="5.7109375" style="3" customWidth="1"/>
    <col min="4367" max="4367" width="19.85546875" style="3" customWidth="1"/>
    <col min="4368" max="4608" width="8" style="3"/>
    <col min="4609" max="4609" width="5.7109375" style="3" customWidth="1"/>
    <col min="4610" max="4610" width="2.85546875" style="3" customWidth="1"/>
    <col min="4611" max="4611" width="4.28515625" style="3" customWidth="1"/>
    <col min="4612" max="4612" width="7.140625" style="3" customWidth="1"/>
    <col min="4613" max="4613" width="5.7109375" style="3" customWidth="1"/>
    <col min="4614" max="4617" width="7.140625" style="3" customWidth="1"/>
    <col min="4618" max="4618" width="7" style="3" customWidth="1"/>
    <col min="4619" max="4619" width="7.85546875" style="3" customWidth="1"/>
    <col min="4620" max="4620" width="8.5703125" style="3" customWidth="1"/>
    <col min="4621" max="4621" width="9.28515625" style="3" customWidth="1"/>
    <col min="4622" max="4622" width="5.7109375" style="3" customWidth="1"/>
    <col min="4623" max="4623" width="19.85546875" style="3" customWidth="1"/>
    <col min="4624" max="4864" width="8" style="3"/>
    <col min="4865" max="4865" width="5.7109375" style="3" customWidth="1"/>
    <col min="4866" max="4866" width="2.85546875" style="3" customWidth="1"/>
    <col min="4867" max="4867" width="4.28515625" style="3" customWidth="1"/>
    <col min="4868" max="4868" width="7.140625" style="3" customWidth="1"/>
    <col min="4869" max="4869" width="5.7109375" style="3" customWidth="1"/>
    <col min="4870" max="4873" width="7.140625" style="3" customWidth="1"/>
    <col min="4874" max="4874" width="7" style="3" customWidth="1"/>
    <col min="4875" max="4875" width="7.85546875" style="3" customWidth="1"/>
    <col min="4876" max="4876" width="8.5703125" style="3" customWidth="1"/>
    <col min="4877" max="4877" width="9.28515625" style="3" customWidth="1"/>
    <col min="4878" max="4878" width="5.7109375" style="3" customWidth="1"/>
    <col min="4879" max="4879" width="19.85546875" style="3" customWidth="1"/>
    <col min="4880" max="5120" width="8" style="3"/>
    <col min="5121" max="5121" width="5.7109375" style="3" customWidth="1"/>
    <col min="5122" max="5122" width="2.85546875" style="3" customWidth="1"/>
    <col min="5123" max="5123" width="4.28515625" style="3" customWidth="1"/>
    <col min="5124" max="5124" width="7.140625" style="3" customWidth="1"/>
    <col min="5125" max="5125" width="5.7109375" style="3" customWidth="1"/>
    <col min="5126" max="5129" width="7.140625" style="3" customWidth="1"/>
    <col min="5130" max="5130" width="7" style="3" customWidth="1"/>
    <col min="5131" max="5131" width="7.85546875" style="3" customWidth="1"/>
    <col min="5132" max="5132" width="8.5703125" style="3" customWidth="1"/>
    <col min="5133" max="5133" width="9.28515625" style="3" customWidth="1"/>
    <col min="5134" max="5134" width="5.7109375" style="3" customWidth="1"/>
    <col min="5135" max="5135" width="19.85546875" style="3" customWidth="1"/>
    <col min="5136" max="5376" width="8" style="3"/>
    <col min="5377" max="5377" width="5.7109375" style="3" customWidth="1"/>
    <col min="5378" max="5378" width="2.85546875" style="3" customWidth="1"/>
    <col min="5379" max="5379" width="4.28515625" style="3" customWidth="1"/>
    <col min="5380" max="5380" width="7.140625" style="3" customWidth="1"/>
    <col min="5381" max="5381" width="5.7109375" style="3" customWidth="1"/>
    <col min="5382" max="5385" width="7.140625" style="3" customWidth="1"/>
    <col min="5386" max="5386" width="7" style="3" customWidth="1"/>
    <col min="5387" max="5387" width="7.85546875" style="3" customWidth="1"/>
    <col min="5388" max="5388" width="8.5703125" style="3" customWidth="1"/>
    <col min="5389" max="5389" width="9.28515625" style="3" customWidth="1"/>
    <col min="5390" max="5390" width="5.7109375" style="3" customWidth="1"/>
    <col min="5391" max="5391" width="19.85546875" style="3" customWidth="1"/>
    <col min="5392" max="5632" width="8" style="3"/>
    <col min="5633" max="5633" width="5.7109375" style="3" customWidth="1"/>
    <col min="5634" max="5634" width="2.85546875" style="3" customWidth="1"/>
    <col min="5635" max="5635" width="4.28515625" style="3" customWidth="1"/>
    <col min="5636" max="5636" width="7.140625" style="3" customWidth="1"/>
    <col min="5637" max="5637" width="5.7109375" style="3" customWidth="1"/>
    <col min="5638" max="5641" width="7.140625" style="3" customWidth="1"/>
    <col min="5642" max="5642" width="7" style="3" customWidth="1"/>
    <col min="5643" max="5643" width="7.85546875" style="3" customWidth="1"/>
    <col min="5644" max="5644" width="8.5703125" style="3" customWidth="1"/>
    <col min="5645" max="5645" width="9.28515625" style="3" customWidth="1"/>
    <col min="5646" max="5646" width="5.7109375" style="3" customWidth="1"/>
    <col min="5647" max="5647" width="19.85546875" style="3" customWidth="1"/>
    <col min="5648" max="5888" width="8" style="3"/>
    <col min="5889" max="5889" width="5.7109375" style="3" customWidth="1"/>
    <col min="5890" max="5890" width="2.85546875" style="3" customWidth="1"/>
    <col min="5891" max="5891" width="4.28515625" style="3" customWidth="1"/>
    <col min="5892" max="5892" width="7.140625" style="3" customWidth="1"/>
    <col min="5893" max="5893" width="5.7109375" style="3" customWidth="1"/>
    <col min="5894" max="5897" width="7.140625" style="3" customWidth="1"/>
    <col min="5898" max="5898" width="7" style="3" customWidth="1"/>
    <col min="5899" max="5899" width="7.85546875" style="3" customWidth="1"/>
    <col min="5900" max="5900" width="8.5703125" style="3" customWidth="1"/>
    <col min="5901" max="5901" width="9.28515625" style="3" customWidth="1"/>
    <col min="5902" max="5902" width="5.7109375" style="3" customWidth="1"/>
    <col min="5903" max="5903" width="19.85546875" style="3" customWidth="1"/>
    <col min="5904" max="6144" width="8" style="3"/>
    <col min="6145" max="6145" width="5.7109375" style="3" customWidth="1"/>
    <col min="6146" max="6146" width="2.85546875" style="3" customWidth="1"/>
    <col min="6147" max="6147" width="4.28515625" style="3" customWidth="1"/>
    <col min="6148" max="6148" width="7.140625" style="3" customWidth="1"/>
    <col min="6149" max="6149" width="5.7109375" style="3" customWidth="1"/>
    <col min="6150" max="6153" width="7.140625" style="3" customWidth="1"/>
    <col min="6154" max="6154" width="7" style="3" customWidth="1"/>
    <col min="6155" max="6155" width="7.85546875" style="3" customWidth="1"/>
    <col min="6156" max="6156" width="8.5703125" style="3" customWidth="1"/>
    <col min="6157" max="6157" width="9.28515625" style="3" customWidth="1"/>
    <col min="6158" max="6158" width="5.7109375" style="3" customWidth="1"/>
    <col min="6159" max="6159" width="19.85546875" style="3" customWidth="1"/>
    <col min="6160" max="6400" width="8" style="3"/>
    <col min="6401" max="6401" width="5.7109375" style="3" customWidth="1"/>
    <col min="6402" max="6402" width="2.85546875" style="3" customWidth="1"/>
    <col min="6403" max="6403" width="4.28515625" style="3" customWidth="1"/>
    <col min="6404" max="6404" width="7.140625" style="3" customWidth="1"/>
    <col min="6405" max="6405" width="5.7109375" style="3" customWidth="1"/>
    <col min="6406" max="6409" width="7.140625" style="3" customWidth="1"/>
    <col min="6410" max="6410" width="7" style="3" customWidth="1"/>
    <col min="6411" max="6411" width="7.85546875" style="3" customWidth="1"/>
    <col min="6412" max="6412" width="8.5703125" style="3" customWidth="1"/>
    <col min="6413" max="6413" width="9.28515625" style="3" customWidth="1"/>
    <col min="6414" max="6414" width="5.7109375" style="3" customWidth="1"/>
    <col min="6415" max="6415" width="19.85546875" style="3" customWidth="1"/>
    <col min="6416" max="6656" width="8" style="3"/>
    <col min="6657" max="6657" width="5.7109375" style="3" customWidth="1"/>
    <col min="6658" max="6658" width="2.85546875" style="3" customWidth="1"/>
    <col min="6659" max="6659" width="4.28515625" style="3" customWidth="1"/>
    <col min="6660" max="6660" width="7.140625" style="3" customWidth="1"/>
    <col min="6661" max="6661" width="5.7109375" style="3" customWidth="1"/>
    <col min="6662" max="6665" width="7.140625" style="3" customWidth="1"/>
    <col min="6666" max="6666" width="7" style="3" customWidth="1"/>
    <col min="6667" max="6667" width="7.85546875" style="3" customWidth="1"/>
    <col min="6668" max="6668" width="8.5703125" style="3" customWidth="1"/>
    <col min="6669" max="6669" width="9.28515625" style="3" customWidth="1"/>
    <col min="6670" max="6670" width="5.7109375" style="3" customWidth="1"/>
    <col min="6671" max="6671" width="19.85546875" style="3" customWidth="1"/>
    <col min="6672" max="6912" width="8" style="3"/>
    <col min="6913" max="6913" width="5.7109375" style="3" customWidth="1"/>
    <col min="6914" max="6914" width="2.85546875" style="3" customWidth="1"/>
    <col min="6915" max="6915" width="4.28515625" style="3" customWidth="1"/>
    <col min="6916" max="6916" width="7.140625" style="3" customWidth="1"/>
    <col min="6917" max="6917" width="5.7109375" style="3" customWidth="1"/>
    <col min="6918" max="6921" width="7.140625" style="3" customWidth="1"/>
    <col min="6922" max="6922" width="7" style="3" customWidth="1"/>
    <col min="6923" max="6923" width="7.85546875" style="3" customWidth="1"/>
    <col min="6924" max="6924" width="8.5703125" style="3" customWidth="1"/>
    <col min="6925" max="6925" width="9.28515625" style="3" customWidth="1"/>
    <col min="6926" max="6926" width="5.7109375" style="3" customWidth="1"/>
    <col min="6927" max="6927" width="19.85546875" style="3" customWidth="1"/>
    <col min="6928" max="7168" width="8" style="3"/>
    <col min="7169" max="7169" width="5.7109375" style="3" customWidth="1"/>
    <col min="7170" max="7170" width="2.85546875" style="3" customWidth="1"/>
    <col min="7171" max="7171" width="4.28515625" style="3" customWidth="1"/>
    <col min="7172" max="7172" width="7.140625" style="3" customWidth="1"/>
    <col min="7173" max="7173" width="5.7109375" style="3" customWidth="1"/>
    <col min="7174" max="7177" width="7.140625" style="3" customWidth="1"/>
    <col min="7178" max="7178" width="7" style="3" customWidth="1"/>
    <col min="7179" max="7179" width="7.85546875" style="3" customWidth="1"/>
    <col min="7180" max="7180" width="8.5703125" style="3" customWidth="1"/>
    <col min="7181" max="7181" width="9.28515625" style="3" customWidth="1"/>
    <col min="7182" max="7182" width="5.7109375" style="3" customWidth="1"/>
    <col min="7183" max="7183" width="19.85546875" style="3" customWidth="1"/>
    <col min="7184" max="7424" width="8" style="3"/>
    <col min="7425" max="7425" width="5.7109375" style="3" customWidth="1"/>
    <col min="7426" max="7426" width="2.85546875" style="3" customWidth="1"/>
    <col min="7427" max="7427" width="4.28515625" style="3" customWidth="1"/>
    <col min="7428" max="7428" width="7.140625" style="3" customWidth="1"/>
    <col min="7429" max="7429" width="5.7109375" style="3" customWidth="1"/>
    <col min="7430" max="7433" width="7.140625" style="3" customWidth="1"/>
    <col min="7434" max="7434" width="7" style="3" customWidth="1"/>
    <col min="7435" max="7435" width="7.85546875" style="3" customWidth="1"/>
    <col min="7436" max="7436" width="8.5703125" style="3" customWidth="1"/>
    <col min="7437" max="7437" width="9.28515625" style="3" customWidth="1"/>
    <col min="7438" max="7438" width="5.7109375" style="3" customWidth="1"/>
    <col min="7439" max="7439" width="19.85546875" style="3" customWidth="1"/>
    <col min="7440" max="7680" width="8" style="3"/>
    <col min="7681" max="7681" width="5.7109375" style="3" customWidth="1"/>
    <col min="7682" max="7682" width="2.85546875" style="3" customWidth="1"/>
    <col min="7683" max="7683" width="4.28515625" style="3" customWidth="1"/>
    <col min="7684" max="7684" width="7.140625" style="3" customWidth="1"/>
    <col min="7685" max="7685" width="5.7109375" style="3" customWidth="1"/>
    <col min="7686" max="7689" width="7.140625" style="3" customWidth="1"/>
    <col min="7690" max="7690" width="7" style="3" customWidth="1"/>
    <col min="7691" max="7691" width="7.85546875" style="3" customWidth="1"/>
    <col min="7692" max="7692" width="8.5703125" style="3" customWidth="1"/>
    <col min="7693" max="7693" width="9.28515625" style="3" customWidth="1"/>
    <col min="7694" max="7694" width="5.7109375" style="3" customWidth="1"/>
    <col min="7695" max="7695" width="19.85546875" style="3" customWidth="1"/>
    <col min="7696" max="7936" width="8" style="3"/>
    <col min="7937" max="7937" width="5.7109375" style="3" customWidth="1"/>
    <col min="7938" max="7938" width="2.85546875" style="3" customWidth="1"/>
    <col min="7939" max="7939" width="4.28515625" style="3" customWidth="1"/>
    <col min="7940" max="7940" width="7.140625" style="3" customWidth="1"/>
    <col min="7941" max="7941" width="5.7109375" style="3" customWidth="1"/>
    <col min="7942" max="7945" width="7.140625" style="3" customWidth="1"/>
    <col min="7946" max="7946" width="7" style="3" customWidth="1"/>
    <col min="7947" max="7947" width="7.85546875" style="3" customWidth="1"/>
    <col min="7948" max="7948" width="8.5703125" style="3" customWidth="1"/>
    <col min="7949" max="7949" width="9.28515625" style="3" customWidth="1"/>
    <col min="7950" max="7950" width="5.7109375" style="3" customWidth="1"/>
    <col min="7951" max="7951" width="19.85546875" style="3" customWidth="1"/>
    <col min="7952" max="8192" width="8" style="3"/>
    <col min="8193" max="8193" width="5.7109375" style="3" customWidth="1"/>
    <col min="8194" max="8194" width="2.85546875" style="3" customWidth="1"/>
    <col min="8195" max="8195" width="4.28515625" style="3" customWidth="1"/>
    <col min="8196" max="8196" width="7.140625" style="3" customWidth="1"/>
    <col min="8197" max="8197" width="5.7109375" style="3" customWidth="1"/>
    <col min="8198" max="8201" width="7.140625" style="3" customWidth="1"/>
    <col min="8202" max="8202" width="7" style="3" customWidth="1"/>
    <col min="8203" max="8203" width="7.85546875" style="3" customWidth="1"/>
    <col min="8204" max="8204" width="8.5703125" style="3" customWidth="1"/>
    <col min="8205" max="8205" width="9.28515625" style="3" customWidth="1"/>
    <col min="8206" max="8206" width="5.7109375" style="3" customWidth="1"/>
    <col min="8207" max="8207" width="19.85546875" style="3" customWidth="1"/>
    <col min="8208" max="8448" width="8" style="3"/>
    <col min="8449" max="8449" width="5.7109375" style="3" customWidth="1"/>
    <col min="8450" max="8450" width="2.85546875" style="3" customWidth="1"/>
    <col min="8451" max="8451" width="4.28515625" style="3" customWidth="1"/>
    <col min="8452" max="8452" width="7.140625" style="3" customWidth="1"/>
    <col min="8453" max="8453" width="5.7109375" style="3" customWidth="1"/>
    <col min="8454" max="8457" width="7.140625" style="3" customWidth="1"/>
    <col min="8458" max="8458" width="7" style="3" customWidth="1"/>
    <col min="8459" max="8459" width="7.85546875" style="3" customWidth="1"/>
    <col min="8460" max="8460" width="8.5703125" style="3" customWidth="1"/>
    <col min="8461" max="8461" width="9.28515625" style="3" customWidth="1"/>
    <col min="8462" max="8462" width="5.7109375" style="3" customWidth="1"/>
    <col min="8463" max="8463" width="19.85546875" style="3" customWidth="1"/>
    <col min="8464" max="8704" width="8" style="3"/>
    <col min="8705" max="8705" width="5.7109375" style="3" customWidth="1"/>
    <col min="8706" max="8706" width="2.85546875" style="3" customWidth="1"/>
    <col min="8707" max="8707" width="4.28515625" style="3" customWidth="1"/>
    <col min="8708" max="8708" width="7.140625" style="3" customWidth="1"/>
    <col min="8709" max="8709" width="5.7109375" style="3" customWidth="1"/>
    <col min="8710" max="8713" width="7.140625" style="3" customWidth="1"/>
    <col min="8714" max="8714" width="7" style="3" customWidth="1"/>
    <col min="8715" max="8715" width="7.85546875" style="3" customWidth="1"/>
    <col min="8716" max="8716" width="8.5703125" style="3" customWidth="1"/>
    <col min="8717" max="8717" width="9.28515625" style="3" customWidth="1"/>
    <col min="8718" max="8718" width="5.7109375" style="3" customWidth="1"/>
    <col min="8719" max="8719" width="19.85546875" style="3" customWidth="1"/>
    <col min="8720" max="8960" width="8" style="3"/>
    <col min="8961" max="8961" width="5.7109375" style="3" customWidth="1"/>
    <col min="8962" max="8962" width="2.85546875" style="3" customWidth="1"/>
    <col min="8963" max="8963" width="4.28515625" style="3" customWidth="1"/>
    <col min="8964" max="8964" width="7.140625" style="3" customWidth="1"/>
    <col min="8965" max="8965" width="5.7109375" style="3" customWidth="1"/>
    <col min="8966" max="8969" width="7.140625" style="3" customWidth="1"/>
    <col min="8970" max="8970" width="7" style="3" customWidth="1"/>
    <col min="8971" max="8971" width="7.85546875" style="3" customWidth="1"/>
    <col min="8972" max="8972" width="8.5703125" style="3" customWidth="1"/>
    <col min="8973" max="8973" width="9.28515625" style="3" customWidth="1"/>
    <col min="8974" max="8974" width="5.7109375" style="3" customWidth="1"/>
    <col min="8975" max="8975" width="19.85546875" style="3" customWidth="1"/>
    <col min="8976" max="9216" width="8" style="3"/>
    <col min="9217" max="9217" width="5.7109375" style="3" customWidth="1"/>
    <col min="9218" max="9218" width="2.85546875" style="3" customWidth="1"/>
    <col min="9219" max="9219" width="4.28515625" style="3" customWidth="1"/>
    <col min="9220" max="9220" width="7.140625" style="3" customWidth="1"/>
    <col min="9221" max="9221" width="5.7109375" style="3" customWidth="1"/>
    <col min="9222" max="9225" width="7.140625" style="3" customWidth="1"/>
    <col min="9226" max="9226" width="7" style="3" customWidth="1"/>
    <col min="9227" max="9227" width="7.85546875" style="3" customWidth="1"/>
    <col min="9228" max="9228" width="8.5703125" style="3" customWidth="1"/>
    <col min="9229" max="9229" width="9.28515625" style="3" customWidth="1"/>
    <col min="9230" max="9230" width="5.7109375" style="3" customWidth="1"/>
    <col min="9231" max="9231" width="19.85546875" style="3" customWidth="1"/>
    <col min="9232" max="9472" width="8" style="3"/>
    <col min="9473" max="9473" width="5.7109375" style="3" customWidth="1"/>
    <col min="9474" max="9474" width="2.85546875" style="3" customWidth="1"/>
    <col min="9475" max="9475" width="4.28515625" style="3" customWidth="1"/>
    <col min="9476" max="9476" width="7.140625" style="3" customWidth="1"/>
    <col min="9477" max="9477" width="5.7109375" style="3" customWidth="1"/>
    <col min="9478" max="9481" width="7.140625" style="3" customWidth="1"/>
    <col min="9482" max="9482" width="7" style="3" customWidth="1"/>
    <col min="9483" max="9483" width="7.85546875" style="3" customWidth="1"/>
    <col min="9484" max="9484" width="8.5703125" style="3" customWidth="1"/>
    <col min="9485" max="9485" width="9.28515625" style="3" customWidth="1"/>
    <col min="9486" max="9486" width="5.7109375" style="3" customWidth="1"/>
    <col min="9487" max="9487" width="19.85546875" style="3" customWidth="1"/>
    <col min="9488" max="9728" width="8" style="3"/>
    <col min="9729" max="9729" width="5.7109375" style="3" customWidth="1"/>
    <col min="9730" max="9730" width="2.85546875" style="3" customWidth="1"/>
    <col min="9731" max="9731" width="4.28515625" style="3" customWidth="1"/>
    <col min="9732" max="9732" width="7.140625" style="3" customWidth="1"/>
    <col min="9733" max="9733" width="5.7109375" style="3" customWidth="1"/>
    <col min="9734" max="9737" width="7.140625" style="3" customWidth="1"/>
    <col min="9738" max="9738" width="7" style="3" customWidth="1"/>
    <col min="9739" max="9739" width="7.85546875" style="3" customWidth="1"/>
    <col min="9740" max="9740" width="8.5703125" style="3" customWidth="1"/>
    <col min="9741" max="9741" width="9.28515625" style="3" customWidth="1"/>
    <col min="9742" max="9742" width="5.7109375" style="3" customWidth="1"/>
    <col min="9743" max="9743" width="19.85546875" style="3" customWidth="1"/>
    <col min="9744" max="9984" width="8" style="3"/>
    <col min="9985" max="9985" width="5.7109375" style="3" customWidth="1"/>
    <col min="9986" max="9986" width="2.85546875" style="3" customWidth="1"/>
    <col min="9987" max="9987" width="4.28515625" style="3" customWidth="1"/>
    <col min="9988" max="9988" width="7.140625" style="3" customWidth="1"/>
    <col min="9989" max="9989" width="5.7109375" style="3" customWidth="1"/>
    <col min="9990" max="9993" width="7.140625" style="3" customWidth="1"/>
    <col min="9994" max="9994" width="7" style="3" customWidth="1"/>
    <col min="9995" max="9995" width="7.85546875" style="3" customWidth="1"/>
    <col min="9996" max="9996" width="8.5703125" style="3" customWidth="1"/>
    <col min="9997" max="9997" width="9.28515625" style="3" customWidth="1"/>
    <col min="9998" max="9998" width="5.7109375" style="3" customWidth="1"/>
    <col min="9999" max="9999" width="19.85546875" style="3" customWidth="1"/>
    <col min="10000" max="10240" width="8" style="3"/>
    <col min="10241" max="10241" width="5.7109375" style="3" customWidth="1"/>
    <col min="10242" max="10242" width="2.85546875" style="3" customWidth="1"/>
    <col min="10243" max="10243" width="4.28515625" style="3" customWidth="1"/>
    <col min="10244" max="10244" width="7.140625" style="3" customWidth="1"/>
    <col min="10245" max="10245" width="5.7109375" style="3" customWidth="1"/>
    <col min="10246" max="10249" width="7.140625" style="3" customWidth="1"/>
    <col min="10250" max="10250" width="7" style="3" customWidth="1"/>
    <col min="10251" max="10251" width="7.85546875" style="3" customWidth="1"/>
    <col min="10252" max="10252" width="8.5703125" style="3" customWidth="1"/>
    <col min="10253" max="10253" width="9.28515625" style="3" customWidth="1"/>
    <col min="10254" max="10254" width="5.7109375" style="3" customWidth="1"/>
    <col min="10255" max="10255" width="19.85546875" style="3" customWidth="1"/>
    <col min="10256" max="10496" width="8" style="3"/>
    <col min="10497" max="10497" width="5.7109375" style="3" customWidth="1"/>
    <col min="10498" max="10498" width="2.85546875" style="3" customWidth="1"/>
    <col min="10499" max="10499" width="4.28515625" style="3" customWidth="1"/>
    <col min="10500" max="10500" width="7.140625" style="3" customWidth="1"/>
    <col min="10501" max="10501" width="5.7109375" style="3" customWidth="1"/>
    <col min="10502" max="10505" width="7.140625" style="3" customWidth="1"/>
    <col min="10506" max="10506" width="7" style="3" customWidth="1"/>
    <col min="10507" max="10507" width="7.85546875" style="3" customWidth="1"/>
    <col min="10508" max="10508" width="8.5703125" style="3" customWidth="1"/>
    <col min="10509" max="10509" width="9.28515625" style="3" customWidth="1"/>
    <col min="10510" max="10510" width="5.7109375" style="3" customWidth="1"/>
    <col min="10511" max="10511" width="19.85546875" style="3" customWidth="1"/>
    <col min="10512" max="10752" width="8" style="3"/>
    <col min="10753" max="10753" width="5.7109375" style="3" customWidth="1"/>
    <col min="10754" max="10754" width="2.85546875" style="3" customWidth="1"/>
    <col min="10755" max="10755" width="4.28515625" style="3" customWidth="1"/>
    <col min="10756" max="10756" width="7.140625" style="3" customWidth="1"/>
    <col min="10757" max="10757" width="5.7109375" style="3" customWidth="1"/>
    <col min="10758" max="10761" width="7.140625" style="3" customWidth="1"/>
    <col min="10762" max="10762" width="7" style="3" customWidth="1"/>
    <col min="10763" max="10763" width="7.85546875" style="3" customWidth="1"/>
    <col min="10764" max="10764" width="8.5703125" style="3" customWidth="1"/>
    <col min="10765" max="10765" width="9.28515625" style="3" customWidth="1"/>
    <col min="10766" max="10766" width="5.7109375" style="3" customWidth="1"/>
    <col min="10767" max="10767" width="19.85546875" style="3" customWidth="1"/>
    <col min="10768" max="11008" width="8" style="3"/>
    <col min="11009" max="11009" width="5.7109375" style="3" customWidth="1"/>
    <col min="11010" max="11010" width="2.85546875" style="3" customWidth="1"/>
    <col min="11011" max="11011" width="4.28515625" style="3" customWidth="1"/>
    <col min="11012" max="11012" width="7.140625" style="3" customWidth="1"/>
    <col min="11013" max="11013" width="5.7109375" style="3" customWidth="1"/>
    <col min="11014" max="11017" width="7.140625" style="3" customWidth="1"/>
    <col min="11018" max="11018" width="7" style="3" customWidth="1"/>
    <col min="11019" max="11019" width="7.85546875" style="3" customWidth="1"/>
    <col min="11020" max="11020" width="8.5703125" style="3" customWidth="1"/>
    <col min="11021" max="11021" width="9.28515625" style="3" customWidth="1"/>
    <col min="11022" max="11022" width="5.7109375" style="3" customWidth="1"/>
    <col min="11023" max="11023" width="19.85546875" style="3" customWidth="1"/>
    <col min="11024" max="11264" width="8" style="3"/>
    <col min="11265" max="11265" width="5.7109375" style="3" customWidth="1"/>
    <col min="11266" max="11266" width="2.85546875" style="3" customWidth="1"/>
    <col min="11267" max="11267" width="4.28515625" style="3" customWidth="1"/>
    <col min="11268" max="11268" width="7.140625" style="3" customWidth="1"/>
    <col min="11269" max="11269" width="5.7109375" style="3" customWidth="1"/>
    <col min="11270" max="11273" width="7.140625" style="3" customWidth="1"/>
    <col min="11274" max="11274" width="7" style="3" customWidth="1"/>
    <col min="11275" max="11275" width="7.85546875" style="3" customWidth="1"/>
    <col min="11276" max="11276" width="8.5703125" style="3" customWidth="1"/>
    <col min="11277" max="11277" width="9.28515625" style="3" customWidth="1"/>
    <col min="11278" max="11278" width="5.7109375" style="3" customWidth="1"/>
    <col min="11279" max="11279" width="19.85546875" style="3" customWidth="1"/>
    <col min="11280" max="11520" width="8" style="3"/>
    <col min="11521" max="11521" width="5.7109375" style="3" customWidth="1"/>
    <col min="11522" max="11522" width="2.85546875" style="3" customWidth="1"/>
    <col min="11523" max="11523" width="4.28515625" style="3" customWidth="1"/>
    <col min="11524" max="11524" width="7.140625" style="3" customWidth="1"/>
    <col min="11525" max="11525" width="5.7109375" style="3" customWidth="1"/>
    <col min="11526" max="11529" width="7.140625" style="3" customWidth="1"/>
    <col min="11530" max="11530" width="7" style="3" customWidth="1"/>
    <col min="11531" max="11531" width="7.85546875" style="3" customWidth="1"/>
    <col min="11532" max="11532" width="8.5703125" style="3" customWidth="1"/>
    <col min="11533" max="11533" width="9.28515625" style="3" customWidth="1"/>
    <col min="11534" max="11534" width="5.7109375" style="3" customWidth="1"/>
    <col min="11535" max="11535" width="19.85546875" style="3" customWidth="1"/>
    <col min="11536" max="11776" width="8" style="3"/>
    <col min="11777" max="11777" width="5.7109375" style="3" customWidth="1"/>
    <col min="11778" max="11778" width="2.85546875" style="3" customWidth="1"/>
    <col min="11779" max="11779" width="4.28515625" style="3" customWidth="1"/>
    <col min="11780" max="11780" width="7.140625" style="3" customWidth="1"/>
    <col min="11781" max="11781" width="5.7109375" style="3" customWidth="1"/>
    <col min="11782" max="11785" width="7.140625" style="3" customWidth="1"/>
    <col min="11786" max="11786" width="7" style="3" customWidth="1"/>
    <col min="11787" max="11787" width="7.85546875" style="3" customWidth="1"/>
    <col min="11788" max="11788" width="8.5703125" style="3" customWidth="1"/>
    <col min="11789" max="11789" width="9.28515625" style="3" customWidth="1"/>
    <col min="11790" max="11790" width="5.7109375" style="3" customWidth="1"/>
    <col min="11791" max="11791" width="19.85546875" style="3" customWidth="1"/>
    <col min="11792" max="12032" width="8" style="3"/>
    <col min="12033" max="12033" width="5.7109375" style="3" customWidth="1"/>
    <col min="12034" max="12034" width="2.85546875" style="3" customWidth="1"/>
    <col min="12035" max="12035" width="4.28515625" style="3" customWidth="1"/>
    <col min="12036" max="12036" width="7.140625" style="3" customWidth="1"/>
    <col min="12037" max="12037" width="5.7109375" style="3" customWidth="1"/>
    <col min="12038" max="12041" width="7.140625" style="3" customWidth="1"/>
    <col min="12042" max="12042" width="7" style="3" customWidth="1"/>
    <col min="12043" max="12043" width="7.85546875" style="3" customWidth="1"/>
    <col min="12044" max="12044" width="8.5703125" style="3" customWidth="1"/>
    <col min="12045" max="12045" width="9.28515625" style="3" customWidth="1"/>
    <col min="12046" max="12046" width="5.7109375" style="3" customWidth="1"/>
    <col min="12047" max="12047" width="19.85546875" style="3" customWidth="1"/>
    <col min="12048" max="12288" width="8" style="3"/>
    <col min="12289" max="12289" width="5.7109375" style="3" customWidth="1"/>
    <col min="12290" max="12290" width="2.85546875" style="3" customWidth="1"/>
    <col min="12291" max="12291" width="4.28515625" style="3" customWidth="1"/>
    <col min="12292" max="12292" width="7.140625" style="3" customWidth="1"/>
    <col min="12293" max="12293" width="5.7109375" style="3" customWidth="1"/>
    <col min="12294" max="12297" width="7.140625" style="3" customWidth="1"/>
    <col min="12298" max="12298" width="7" style="3" customWidth="1"/>
    <col min="12299" max="12299" width="7.85546875" style="3" customWidth="1"/>
    <col min="12300" max="12300" width="8.5703125" style="3" customWidth="1"/>
    <col min="12301" max="12301" width="9.28515625" style="3" customWidth="1"/>
    <col min="12302" max="12302" width="5.7109375" style="3" customWidth="1"/>
    <col min="12303" max="12303" width="19.85546875" style="3" customWidth="1"/>
    <col min="12304" max="12544" width="8" style="3"/>
    <col min="12545" max="12545" width="5.7109375" style="3" customWidth="1"/>
    <col min="12546" max="12546" width="2.85546875" style="3" customWidth="1"/>
    <col min="12547" max="12547" width="4.28515625" style="3" customWidth="1"/>
    <col min="12548" max="12548" width="7.140625" style="3" customWidth="1"/>
    <col min="12549" max="12549" width="5.7109375" style="3" customWidth="1"/>
    <col min="12550" max="12553" width="7.140625" style="3" customWidth="1"/>
    <col min="12554" max="12554" width="7" style="3" customWidth="1"/>
    <col min="12555" max="12555" width="7.85546875" style="3" customWidth="1"/>
    <col min="12556" max="12556" width="8.5703125" style="3" customWidth="1"/>
    <col min="12557" max="12557" width="9.28515625" style="3" customWidth="1"/>
    <col min="12558" max="12558" width="5.7109375" style="3" customWidth="1"/>
    <col min="12559" max="12559" width="19.85546875" style="3" customWidth="1"/>
    <col min="12560" max="12800" width="8" style="3"/>
    <col min="12801" max="12801" width="5.7109375" style="3" customWidth="1"/>
    <col min="12802" max="12802" width="2.85546875" style="3" customWidth="1"/>
    <col min="12803" max="12803" width="4.28515625" style="3" customWidth="1"/>
    <col min="12804" max="12804" width="7.140625" style="3" customWidth="1"/>
    <col min="12805" max="12805" width="5.7109375" style="3" customWidth="1"/>
    <col min="12806" max="12809" width="7.140625" style="3" customWidth="1"/>
    <col min="12810" max="12810" width="7" style="3" customWidth="1"/>
    <col min="12811" max="12811" width="7.85546875" style="3" customWidth="1"/>
    <col min="12812" max="12812" width="8.5703125" style="3" customWidth="1"/>
    <col min="12813" max="12813" width="9.28515625" style="3" customWidth="1"/>
    <col min="12814" max="12814" width="5.7109375" style="3" customWidth="1"/>
    <col min="12815" max="12815" width="19.85546875" style="3" customWidth="1"/>
    <col min="12816" max="13056" width="8" style="3"/>
    <col min="13057" max="13057" width="5.7109375" style="3" customWidth="1"/>
    <col min="13058" max="13058" width="2.85546875" style="3" customWidth="1"/>
    <col min="13059" max="13059" width="4.28515625" style="3" customWidth="1"/>
    <col min="13060" max="13060" width="7.140625" style="3" customWidth="1"/>
    <col min="13061" max="13061" width="5.7109375" style="3" customWidth="1"/>
    <col min="13062" max="13065" width="7.140625" style="3" customWidth="1"/>
    <col min="13066" max="13066" width="7" style="3" customWidth="1"/>
    <col min="13067" max="13067" width="7.85546875" style="3" customWidth="1"/>
    <col min="13068" max="13068" width="8.5703125" style="3" customWidth="1"/>
    <col min="13069" max="13069" width="9.28515625" style="3" customWidth="1"/>
    <col min="13070" max="13070" width="5.7109375" style="3" customWidth="1"/>
    <col min="13071" max="13071" width="19.85546875" style="3" customWidth="1"/>
    <col min="13072" max="13312" width="8" style="3"/>
    <col min="13313" max="13313" width="5.7109375" style="3" customWidth="1"/>
    <col min="13314" max="13314" width="2.85546875" style="3" customWidth="1"/>
    <col min="13315" max="13315" width="4.28515625" style="3" customWidth="1"/>
    <col min="13316" max="13316" width="7.140625" style="3" customWidth="1"/>
    <col min="13317" max="13317" width="5.7109375" style="3" customWidth="1"/>
    <col min="13318" max="13321" width="7.140625" style="3" customWidth="1"/>
    <col min="13322" max="13322" width="7" style="3" customWidth="1"/>
    <col min="13323" max="13323" width="7.85546875" style="3" customWidth="1"/>
    <col min="13324" max="13324" width="8.5703125" style="3" customWidth="1"/>
    <col min="13325" max="13325" width="9.28515625" style="3" customWidth="1"/>
    <col min="13326" max="13326" width="5.7109375" style="3" customWidth="1"/>
    <col min="13327" max="13327" width="19.85546875" style="3" customWidth="1"/>
    <col min="13328" max="13568" width="8" style="3"/>
    <col min="13569" max="13569" width="5.7109375" style="3" customWidth="1"/>
    <col min="13570" max="13570" width="2.85546875" style="3" customWidth="1"/>
    <col min="13571" max="13571" width="4.28515625" style="3" customWidth="1"/>
    <col min="13572" max="13572" width="7.140625" style="3" customWidth="1"/>
    <col min="13573" max="13573" width="5.7109375" style="3" customWidth="1"/>
    <col min="13574" max="13577" width="7.140625" style="3" customWidth="1"/>
    <col min="13578" max="13578" width="7" style="3" customWidth="1"/>
    <col min="13579" max="13579" width="7.85546875" style="3" customWidth="1"/>
    <col min="13580" max="13580" width="8.5703125" style="3" customWidth="1"/>
    <col min="13581" max="13581" width="9.28515625" style="3" customWidth="1"/>
    <col min="13582" max="13582" width="5.7109375" style="3" customWidth="1"/>
    <col min="13583" max="13583" width="19.85546875" style="3" customWidth="1"/>
    <col min="13584" max="13824" width="8" style="3"/>
    <col min="13825" max="13825" width="5.7109375" style="3" customWidth="1"/>
    <col min="13826" max="13826" width="2.85546875" style="3" customWidth="1"/>
    <col min="13827" max="13827" width="4.28515625" style="3" customWidth="1"/>
    <col min="13828" max="13828" width="7.140625" style="3" customWidth="1"/>
    <col min="13829" max="13829" width="5.7109375" style="3" customWidth="1"/>
    <col min="13830" max="13833" width="7.140625" style="3" customWidth="1"/>
    <col min="13834" max="13834" width="7" style="3" customWidth="1"/>
    <col min="13835" max="13835" width="7.85546875" style="3" customWidth="1"/>
    <col min="13836" max="13836" width="8.5703125" style="3" customWidth="1"/>
    <col min="13837" max="13837" width="9.28515625" style="3" customWidth="1"/>
    <col min="13838" max="13838" width="5.7109375" style="3" customWidth="1"/>
    <col min="13839" max="13839" width="19.85546875" style="3" customWidth="1"/>
    <col min="13840" max="14080" width="8" style="3"/>
    <col min="14081" max="14081" width="5.7109375" style="3" customWidth="1"/>
    <col min="14082" max="14082" width="2.85546875" style="3" customWidth="1"/>
    <col min="14083" max="14083" width="4.28515625" style="3" customWidth="1"/>
    <col min="14084" max="14084" width="7.140625" style="3" customWidth="1"/>
    <col min="14085" max="14085" width="5.7109375" style="3" customWidth="1"/>
    <col min="14086" max="14089" width="7.140625" style="3" customWidth="1"/>
    <col min="14090" max="14090" width="7" style="3" customWidth="1"/>
    <col min="14091" max="14091" width="7.85546875" style="3" customWidth="1"/>
    <col min="14092" max="14092" width="8.5703125" style="3" customWidth="1"/>
    <col min="14093" max="14093" width="9.28515625" style="3" customWidth="1"/>
    <col min="14094" max="14094" width="5.7109375" style="3" customWidth="1"/>
    <col min="14095" max="14095" width="19.85546875" style="3" customWidth="1"/>
    <col min="14096" max="14336" width="8" style="3"/>
    <col min="14337" max="14337" width="5.7109375" style="3" customWidth="1"/>
    <col min="14338" max="14338" width="2.85546875" style="3" customWidth="1"/>
    <col min="14339" max="14339" width="4.28515625" style="3" customWidth="1"/>
    <col min="14340" max="14340" width="7.140625" style="3" customWidth="1"/>
    <col min="14341" max="14341" width="5.7109375" style="3" customWidth="1"/>
    <col min="14342" max="14345" width="7.140625" style="3" customWidth="1"/>
    <col min="14346" max="14346" width="7" style="3" customWidth="1"/>
    <col min="14347" max="14347" width="7.85546875" style="3" customWidth="1"/>
    <col min="14348" max="14348" width="8.5703125" style="3" customWidth="1"/>
    <col min="14349" max="14349" width="9.28515625" style="3" customWidth="1"/>
    <col min="14350" max="14350" width="5.7109375" style="3" customWidth="1"/>
    <col min="14351" max="14351" width="19.85546875" style="3" customWidth="1"/>
    <col min="14352" max="14592" width="8" style="3"/>
    <col min="14593" max="14593" width="5.7109375" style="3" customWidth="1"/>
    <col min="14594" max="14594" width="2.85546875" style="3" customWidth="1"/>
    <col min="14595" max="14595" width="4.28515625" style="3" customWidth="1"/>
    <col min="14596" max="14596" width="7.140625" style="3" customWidth="1"/>
    <col min="14597" max="14597" width="5.7109375" style="3" customWidth="1"/>
    <col min="14598" max="14601" width="7.140625" style="3" customWidth="1"/>
    <col min="14602" max="14602" width="7" style="3" customWidth="1"/>
    <col min="14603" max="14603" width="7.85546875" style="3" customWidth="1"/>
    <col min="14604" max="14604" width="8.5703125" style="3" customWidth="1"/>
    <col min="14605" max="14605" width="9.28515625" style="3" customWidth="1"/>
    <col min="14606" max="14606" width="5.7109375" style="3" customWidth="1"/>
    <col min="14607" max="14607" width="19.85546875" style="3" customWidth="1"/>
    <col min="14608" max="14848" width="8" style="3"/>
    <col min="14849" max="14849" width="5.7109375" style="3" customWidth="1"/>
    <col min="14850" max="14850" width="2.85546875" style="3" customWidth="1"/>
    <col min="14851" max="14851" width="4.28515625" style="3" customWidth="1"/>
    <col min="14852" max="14852" width="7.140625" style="3" customWidth="1"/>
    <col min="14853" max="14853" width="5.7109375" style="3" customWidth="1"/>
    <col min="14854" max="14857" width="7.140625" style="3" customWidth="1"/>
    <col min="14858" max="14858" width="7" style="3" customWidth="1"/>
    <col min="14859" max="14859" width="7.85546875" style="3" customWidth="1"/>
    <col min="14860" max="14860" width="8.5703125" style="3" customWidth="1"/>
    <col min="14861" max="14861" width="9.28515625" style="3" customWidth="1"/>
    <col min="14862" max="14862" width="5.7109375" style="3" customWidth="1"/>
    <col min="14863" max="14863" width="19.85546875" style="3" customWidth="1"/>
    <col min="14864" max="15104" width="8" style="3"/>
    <col min="15105" max="15105" width="5.7109375" style="3" customWidth="1"/>
    <col min="15106" max="15106" width="2.85546875" style="3" customWidth="1"/>
    <col min="15107" max="15107" width="4.28515625" style="3" customWidth="1"/>
    <col min="15108" max="15108" width="7.140625" style="3" customWidth="1"/>
    <col min="15109" max="15109" width="5.7109375" style="3" customWidth="1"/>
    <col min="15110" max="15113" width="7.140625" style="3" customWidth="1"/>
    <col min="15114" max="15114" width="7" style="3" customWidth="1"/>
    <col min="15115" max="15115" width="7.85546875" style="3" customWidth="1"/>
    <col min="15116" max="15116" width="8.5703125" style="3" customWidth="1"/>
    <col min="15117" max="15117" width="9.28515625" style="3" customWidth="1"/>
    <col min="15118" max="15118" width="5.7109375" style="3" customWidth="1"/>
    <col min="15119" max="15119" width="19.85546875" style="3" customWidth="1"/>
    <col min="15120" max="15360" width="8" style="3"/>
    <col min="15361" max="15361" width="5.7109375" style="3" customWidth="1"/>
    <col min="15362" max="15362" width="2.85546875" style="3" customWidth="1"/>
    <col min="15363" max="15363" width="4.28515625" style="3" customWidth="1"/>
    <col min="15364" max="15364" width="7.140625" style="3" customWidth="1"/>
    <col min="15365" max="15365" width="5.7109375" style="3" customWidth="1"/>
    <col min="15366" max="15369" width="7.140625" style="3" customWidth="1"/>
    <col min="15370" max="15370" width="7" style="3" customWidth="1"/>
    <col min="15371" max="15371" width="7.85546875" style="3" customWidth="1"/>
    <col min="15372" max="15372" width="8.5703125" style="3" customWidth="1"/>
    <col min="15373" max="15373" width="9.28515625" style="3" customWidth="1"/>
    <col min="15374" max="15374" width="5.7109375" style="3" customWidth="1"/>
    <col min="15375" max="15375" width="19.85546875" style="3" customWidth="1"/>
    <col min="15376" max="15616" width="8" style="3"/>
    <col min="15617" max="15617" width="5.7109375" style="3" customWidth="1"/>
    <col min="15618" max="15618" width="2.85546875" style="3" customWidth="1"/>
    <col min="15619" max="15619" width="4.28515625" style="3" customWidth="1"/>
    <col min="15620" max="15620" width="7.140625" style="3" customWidth="1"/>
    <col min="15621" max="15621" width="5.7109375" style="3" customWidth="1"/>
    <col min="15622" max="15625" width="7.140625" style="3" customWidth="1"/>
    <col min="15626" max="15626" width="7" style="3" customWidth="1"/>
    <col min="15627" max="15627" width="7.85546875" style="3" customWidth="1"/>
    <col min="15628" max="15628" width="8.5703125" style="3" customWidth="1"/>
    <col min="15629" max="15629" width="9.28515625" style="3" customWidth="1"/>
    <col min="15630" max="15630" width="5.7109375" style="3" customWidth="1"/>
    <col min="15631" max="15631" width="19.85546875" style="3" customWidth="1"/>
    <col min="15632" max="15872" width="8" style="3"/>
    <col min="15873" max="15873" width="5.7109375" style="3" customWidth="1"/>
    <col min="15874" max="15874" width="2.85546875" style="3" customWidth="1"/>
    <col min="15875" max="15875" width="4.28515625" style="3" customWidth="1"/>
    <col min="15876" max="15876" width="7.140625" style="3" customWidth="1"/>
    <col min="15877" max="15877" width="5.7109375" style="3" customWidth="1"/>
    <col min="15878" max="15881" width="7.140625" style="3" customWidth="1"/>
    <col min="15882" max="15882" width="7" style="3" customWidth="1"/>
    <col min="15883" max="15883" width="7.85546875" style="3" customWidth="1"/>
    <col min="15884" max="15884" width="8.5703125" style="3" customWidth="1"/>
    <col min="15885" max="15885" width="9.28515625" style="3" customWidth="1"/>
    <col min="15886" max="15886" width="5.7109375" style="3" customWidth="1"/>
    <col min="15887" max="15887" width="19.85546875" style="3" customWidth="1"/>
    <col min="15888" max="16128" width="8" style="3"/>
    <col min="16129" max="16129" width="5.7109375" style="3" customWidth="1"/>
    <col min="16130" max="16130" width="2.85546875" style="3" customWidth="1"/>
    <col min="16131" max="16131" width="4.28515625" style="3" customWidth="1"/>
    <col min="16132" max="16132" width="7.140625" style="3" customWidth="1"/>
    <col min="16133" max="16133" width="5.7109375" style="3" customWidth="1"/>
    <col min="16134" max="16137" width="7.140625" style="3" customWidth="1"/>
    <col min="16138" max="16138" width="7" style="3" customWidth="1"/>
    <col min="16139" max="16139" width="7.85546875" style="3" customWidth="1"/>
    <col min="16140" max="16140" width="8.5703125" style="3" customWidth="1"/>
    <col min="16141" max="16141" width="9.28515625" style="3" customWidth="1"/>
    <col min="16142" max="16142" width="5.7109375" style="3" customWidth="1"/>
    <col min="16143" max="16143" width="19.85546875" style="3" customWidth="1"/>
    <col min="16144" max="16384" width="8" style="3"/>
  </cols>
  <sheetData>
    <row r="1" spans="1:15" ht="15">
      <c r="A1" s="1"/>
      <c r="B1" s="1"/>
      <c r="C1" s="2" t="str">
        <f>'[3]СТАРТ+ '!C1</f>
        <v>ТРАМПЛИН 3 М; МАЛЬЧИКИ (8-9 ЛЕТ)</v>
      </c>
      <c r="D1" s="3"/>
      <c r="F1" s="5"/>
      <c r="G1" s="5"/>
      <c r="H1" s="5"/>
      <c r="I1" s="5"/>
      <c r="J1" s="5"/>
      <c r="K1" s="6"/>
      <c r="L1" s="6"/>
      <c r="M1" s="7"/>
      <c r="N1" s="8"/>
      <c r="O1" s="9">
        <f>'[3]СТАРТ+ '!S1</f>
        <v>43814.708333333336</v>
      </c>
    </row>
    <row r="2" spans="1:15" ht="15">
      <c r="A2" s="1"/>
      <c r="B2" s="1"/>
      <c r="D2" s="5"/>
      <c r="E2" s="5"/>
      <c r="F2" s="2"/>
      <c r="G2" s="2"/>
      <c r="H2" s="2"/>
      <c r="I2" s="2"/>
      <c r="J2" s="2"/>
      <c r="K2" s="6"/>
      <c r="L2" s="6"/>
      <c r="M2" s="7"/>
      <c r="N2" s="8"/>
      <c r="O2" s="10"/>
    </row>
    <row r="3" spans="1:15" ht="12.75" customHeight="1">
      <c r="A3" s="11"/>
      <c r="B3" s="12"/>
      <c r="C3" s="13"/>
      <c r="D3" s="14"/>
      <c r="E3" s="16"/>
      <c r="F3" s="17" t="s">
        <v>0</v>
      </c>
      <c r="G3" s="18"/>
      <c r="H3" s="18"/>
      <c r="I3" s="18"/>
      <c r="J3" s="18"/>
      <c r="K3" s="16"/>
      <c r="L3" s="16"/>
      <c r="M3" s="19"/>
      <c r="N3" s="20" t="s">
        <v>1</v>
      </c>
      <c r="O3" s="21"/>
    </row>
    <row r="4" spans="1:15" ht="13.5" thickBot="1">
      <c r="A4" s="22" t="s">
        <v>2</v>
      </c>
      <c r="B4" s="23"/>
      <c r="C4" s="24" t="s">
        <v>3</v>
      </c>
      <c r="D4" s="25" t="s">
        <v>4</v>
      </c>
      <c r="E4" s="27" t="s">
        <v>6</v>
      </c>
      <c r="F4" s="28">
        <v>1</v>
      </c>
      <c r="G4" s="29">
        <v>2</v>
      </c>
      <c r="H4" s="29">
        <v>3</v>
      </c>
      <c r="I4" s="29">
        <v>4</v>
      </c>
      <c r="J4" s="29">
        <v>5</v>
      </c>
      <c r="K4" s="30"/>
      <c r="L4" s="31"/>
      <c r="M4" s="32" t="s">
        <v>7</v>
      </c>
      <c r="N4" s="33" t="s">
        <v>8</v>
      </c>
      <c r="O4" s="34" t="s">
        <v>9</v>
      </c>
    </row>
    <row r="5" spans="1:15" ht="12.75">
      <c r="A5" s="35"/>
      <c r="B5" s="36">
        <v>0</v>
      </c>
      <c r="C5" s="37"/>
      <c r="D5" s="38"/>
      <c r="E5" s="39"/>
      <c r="F5" s="40"/>
      <c r="G5" s="40"/>
      <c r="H5" s="40"/>
      <c r="I5" s="40"/>
      <c r="J5" s="40"/>
      <c r="K5" s="40"/>
      <c r="L5" s="41"/>
      <c r="M5" s="42">
        <v>9999</v>
      </c>
      <c r="N5" s="43"/>
      <c r="O5" s="44"/>
    </row>
    <row r="6" spans="1:15" s="51" customFormat="1" ht="15">
      <c r="A6" s="45">
        <v>1</v>
      </c>
      <c r="B6" s="46">
        <f>'[3]СТАРТ+ '!B15</f>
        <v>3</v>
      </c>
      <c r="C6" s="47" t="str">
        <f>'[3]СТАРТ+ '!C15</f>
        <v>Балыкин Алексей,2010,III,Пенза,ПО СШОР ВВС</v>
      </c>
      <c r="D6" s="45"/>
      <c r="E6" s="45"/>
      <c r="F6" s="47"/>
      <c r="G6" s="47"/>
      <c r="H6" s="47"/>
      <c r="I6" s="47"/>
      <c r="J6" s="47"/>
      <c r="K6" s="47"/>
      <c r="L6" s="45"/>
      <c r="M6" s="48">
        <f>SUM(L11)</f>
        <v>151.80000000000001</v>
      </c>
      <c r="N6" s="49"/>
      <c r="O6" s="50" t="str">
        <f>'[3]СТАРТ+ '!S15</f>
        <v>Бибикины О.В.,А.Е.</v>
      </c>
    </row>
    <row r="7" spans="1:15" ht="12.75" outlineLevel="1">
      <c r="B7" s="53">
        <f>B6</f>
        <v>3</v>
      </c>
      <c r="C7" s="54"/>
      <c r="D7" s="45" t="str">
        <f>'[3]СТАРТ+ '!C16</f>
        <v>105с</v>
      </c>
      <c r="E7" s="55">
        <f>'[3]СТАРТ+ '!D16</f>
        <v>2.2000000000000002</v>
      </c>
      <c r="F7" s="56">
        <v>5.5</v>
      </c>
      <c r="G7" s="56">
        <v>5.5</v>
      </c>
      <c r="H7" s="56">
        <v>5.5</v>
      </c>
      <c r="I7" s="56">
        <v>6</v>
      </c>
      <c r="J7" s="56">
        <v>6.5</v>
      </c>
      <c r="K7" s="57">
        <f>(SUM(F7:J7)-MAX(F7:J7)-MIN(F7:J7))</f>
        <v>17</v>
      </c>
      <c r="L7" s="58">
        <f>(SUM(F7:J7)-MAX(F7:J7)-MIN(F7:J7))*E7</f>
        <v>37.400000000000006</v>
      </c>
      <c r="M7" s="59">
        <f>M6</f>
        <v>151.80000000000001</v>
      </c>
      <c r="N7" s="52"/>
      <c r="O7" s="61"/>
    </row>
    <row r="8" spans="1:15" ht="12.75" outlineLevel="1">
      <c r="B8" s="53">
        <f>B7</f>
        <v>3</v>
      </c>
      <c r="C8" s="54"/>
      <c r="D8" s="45" t="str">
        <f>'[3]СТАРТ+ '!E16</f>
        <v>403с</v>
      </c>
      <c r="E8" s="55">
        <f>'[3]СТАРТ+ '!F16</f>
        <v>1.9</v>
      </c>
      <c r="F8" s="56">
        <v>6.5</v>
      </c>
      <c r="G8" s="56">
        <v>7.5</v>
      </c>
      <c r="H8" s="56">
        <v>7</v>
      </c>
      <c r="I8" s="56">
        <v>7.5</v>
      </c>
      <c r="J8" s="56">
        <v>8</v>
      </c>
      <c r="K8" s="57">
        <f>(SUM(F8:J8)-MAX(F8:J8)-MIN(F8:J8))</f>
        <v>22</v>
      </c>
      <c r="L8" s="58">
        <f>(SUM(F8:J8)-MAX(F8:J8)-MIN(F8:J8))*E8</f>
        <v>41.8</v>
      </c>
      <c r="M8" s="59">
        <f>M7</f>
        <v>151.80000000000001</v>
      </c>
      <c r="N8" s="52"/>
      <c r="O8" s="61" t="str">
        <f>'[3]СТАРТ+ '!S17</f>
        <v xml:space="preserve"> </v>
      </c>
    </row>
    <row r="9" spans="1:15" ht="12.75" outlineLevel="1">
      <c r="B9" s="53">
        <f>B8</f>
        <v>3</v>
      </c>
      <c r="C9" s="54"/>
      <c r="D9" s="45" t="str">
        <f>'[3]СТАРТ+ '!G16</f>
        <v>201с</v>
      </c>
      <c r="E9" s="55">
        <f>'[3]СТАРТ+ '!H16</f>
        <v>1.7</v>
      </c>
      <c r="F9" s="56">
        <v>6.5</v>
      </c>
      <c r="G9" s="56">
        <v>7.5</v>
      </c>
      <c r="H9" s="56">
        <v>7</v>
      </c>
      <c r="I9" s="56">
        <v>7</v>
      </c>
      <c r="J9" s="56">
        <v>7</v>
      </c>
      <c r="K9" s="57">
        <f>(SUM(F9:J9)-MAX(F9:J9)-MIN(F9:J9))</f>
        <v>21</v>
      </c>
      <c r="L9" s="58">
        <f>(SUM(F9:J9)-MAX(F9:J9)-MIN(F9:J9))*E9</f>
        <v>35.699999999999996</v>
      </c>
      <c r="M9" s="59">
        <f>M8</f>
        <v>151.80000000000001</v>
      </c>
      <c r="N9" s="52"/>
    </row>
    <row r="10" spans="1:15" ht="12.75" outlineLevel="1">
      <c r="B10" s="53">
        <f>B9</f>
        <v>3</v>
      </c>
      <c r="C10" s="54"/>
      <c r="D10" s="45" t="str">
        <f>'[3]СТАРТ+ '!I16</f>
        <v>301с</v>
      </c>
      <c r="E10" s="55">
        <f>'[3]СТАРТ+ '!J16</f>
        <v>1.8</v>
      </c>
      <c r="F10" s="56">
        <v>7.5</v>
      </c>
      <c r="G10" s="56">
        <v>7</v>
      </c>
      <c r="H10" s="56">
        <v>6.5</v>
      </c>
      <c r="I10" s="56">
        <v>6.5</v>
      </c>
      <c r="J10" s="56">
        <v>7</v>
      </c>
      <c r="K10" s="57">
        <f>(SUM(F10:J10)-MAX(F10:J10)-MIN(F10:J10))</f>
        <v>20.5</v>
      </c>
      <c r="L10" s="58">
        <f>(SUM(F10:J10)-MAX(F10:J10)-MIN(F10:J10))*E10</f>
        <v>36.9</v>
      </c>
      <c r="M10" s="59">
        <f>M9</f>
        <v>151.80000000000001</v>
      </c>
      <c r="N10" s="52"/>
    </row>
    <row r="11" spans="1:15" ht="12.75" outlineLevel="1">
      <c r="B11" s="53">
        <f>B6</f>
        <v>3</v>
      </c>
      <c r="D11" s="49" t="s">
        <v>11</v>
      </c>
      <c r="E11" s="63">
        <f>SUM(E7:E10)</f>
        <v>7.6</v>
      </c>
      <c r="F11" s="64"/>
      <c r="G11" s="64"/>
      <c r="H11" s="64"/>
      <c r="I11" s="64"/>
      <c r="J11" s="64"/>
      <c r="K11" s="65"/>
      <c r="L11" s="66">
        <f>SUM(L7:L10)</f>
        <v>151.80000000000001</v>
      </c>
      <c r="M11" s="59">
        <f>M6</f>
        <v>151.80000000000001</v>
      </c>
      <c r="N11" s="52"/>
    </row>
    <row r="12" spans="1:15" s="51" customFormat="1" ht="15">
      <c r="A12" s="45">
        <v>2</v>
      </c>
      <c r="B12" s="46">
        <f>'[3]СТАРТ+ '!B39</f>
        <v>7</v>
      </c>
      <c r="C12" s="47" t="str">
        <f>'[3]СТАРТ+ '!C39</f>
        <v>Саракула Тимофей,2010,II,Бузулук,СШОР</v>
      </c>
      <c r="D12" s="45"/>
      <c r="E12" s="45"/>
      <c r="F12" s="47"/>
      <c r="G12" s="47"/>
      <c r="H12" s="47"/>
      <c r="I12" s="47"/>
      <c r="J12" s="47"/>
      <c r="K12" s="47"/>
      <c r="L12" s="45"/>
      <c r="M12" s="48">
        <f>SUM(L17)</f>
        <v>149.25</v>
      </c>
      <c r="N12" s="49"/>
      <c r="O12" s="50" t="str">
        <f>'[3]СТАРТ+ '!S39</f>
        <v>Каткова Т.В.</v>
      </c>
    </row>
    <row r="13" spans="1:15" ht="12.75" outlineLevel="1">
      <c r="B13" s="53">
        <f>B12</f>
        <v>7</v>
      </c>
      <c r="C13" s="54"/>
      <c r="D13" s="45" t="str">
        <f>'[3]СТАРТ+ '!C40</f>
        <v>103в</v>
      </c>
      <c r="E13" s="55">
        <f>'[3]СТАРТ+ '!D40</f>
        <v>1.6</v>
      </c>
      <c r="F13" s="56">
        <v>7</v>
      </c>
      <c r="G13" s="56">
        <v>7</v>
      </c>
      <c r="H13" s="56">
        <v>6.5</v>
      </c>
      <c r="I13" s="56">
        <v>6.5</v>
      </c>
      <c r="J13" s="56">
        <v>6.5</v>
      </c>
      <c r="K13" s="57">
        <f>(SUM(F13:J13)-MAX(F13:J13)-MIN(F13:J13))</f>
        <v>20</v>
      </c>
      <c r="L13" s="58">
        <f>(SUM(F13:J13)-MAX(F13:J13)-MIN(F13:J13))*E13</f>
        <v>32</v>
      </c>
      <c r="M13" s="59">
        <f>M12</f>
        <v>149.25</v>
      </c>
      <c r="N13" s="52"/>
      <c r="O13" s="60" t="str">
        <f>'[3]СТАРТ+ '!S40</f>
        <v>Филатов С.А.</v>
      </c>
    </row>
    <row r="14" spans="1:15" ht="12.75" outlineLevel="1">
      <c r="B14" s="53">
        <f>B13</f>
        <v>7</v>
      </c>
      <c r="C14" s="54"/>
      <c r="D14" s="45" t="str">
        <f>'[3]СТАРТ+ '!E40</f>
        <v>403в</v>
      </c>
      <c r="E14" s="55">
        <f>'[3]СТАРТ+ '!F40</f>
        <v>2.1</v>
      </c>
      <c r="F14" s="56">
        <v>7</v>
      </c>
      <c r="G14" s="56">
        <v>7</v>
      </c>
      <c r="H14" s="56">
        <v>7.5</v>
      </c>
      <c r="I14" s="56">
        <v>7</v>
      </c>
      <c r="J14" s="56">
        <v>7</v>
      </c>
      <c r="K14" s="57">
        <f>(SUM(F14:J14)-MAX(F14:J14)-MIN(F14:J14))</f>
        <v>21</v>
      </c>
      <c r="L14" s="58">
        <f>(SUM(F14:J14)-MAX(F14:J14)-MIN(F14:J14))*E14</f>
        <v>44.1</v>
      </c>
      <c r="M14" s="59">
        <f>M13</f>
        <v>149.25</v>
      </c>
      <c r="N14" s="52"/>
      <c r="O14" s="61" t="str">
        <f>'[3]СТАРТ+ '!S41</f>
        <v xml:space="preserve"> </v>
      </c>
    </row>
    <row r="15" spans="1:15" ht="12.75" outlineLevel="1">
      <c r="B15" s="53">
        <f>B14</f>
        <v>7</v>
      </c>
      <c r="C15" s="54"/>
      <c r="D15" s="45" t="str">
        <f>'[3]СТАРТ+ '!G40</f>
        <v>203с</v>
      </c>
      <c r="E15" s="55">
        <f>'[3]СТАРТ+ '!H40</f>
        <v>1.9</v>
      </c>
      <c r="F15" s="56">
        <v>3</v>
      </c>
      <c r="G15" s="56">
        <v>5</v>
      </c>
      <c r="H15" s="56">
        <v>5</v>
      </c>
      <c r="I15" s="56">
        <v>5</v>
      </c>
      <c r="J15" s="56">
        <v>5</v>
      </c>
      <c r="K15" s="57">
        <f>(SUM(F15:J15)-MAX(F15:J15)-MIN(F15:J15))</f>
        <v>15</v>
      </c>
      <c r="L15" s="58">
        <f>(SUM(F15:J15)-MAX(F15:J15)-MIN(F15:J15))*E15</f>
        <v>28.5</v>
      </c>
      <c r="M15" s="59">
        <f>M14</f>
        <v>149.25</v>
      </c>
      <c r="N15" s="52"/>
    </row>
    <row r="16" spans="1:15" ht="12.75" outlineLevel="1">
      <c r="B16" s="53">
        <f>B15</f>
        <v>7</v>
      </c>
      <c r="C16" s="54"/>
      <c r="D16" s="45" t="str">
        <f>'[3]СТАРТ+ '!I40</f>
        <v>301в</v>
      </c>
      <c r="E16" s="55">
        <f>'[3]СТАРТ+ '!J40</f>
        <v>1.9</v>
      </c>
      <c r="F16" s="56">
        <v>8</v>
      </c>
      <c r="G16" s="56">
        <v>8</v>
      </c>
      <c r="H16" s="56">
        <v>8</v>
      </c>
      <c r="I16" s="56">
        <v>7.5</v>
      </c>
      <c r="J16" s="56">
        <v>7.5</v>
      </c>
      <c r="K16" s="57">
        <f>(SUM(F16:J16)-MAX(F16:J16)-MIN(F16:J16))</f>
        <v>23.5</v>
      </c>
      <c r="L16" s="58">
        <f>(SUM(F16:J16)-MAX(F16:J16)-MIN(F16:J16))*E16</f>
        <v>44.65</v>
      </c>
      <c r="M16" s="59">
        <f>M15</f>
        <v>149.25</v>
      </c>
      <c r="N16" s="52"/>
    </row>
    <row r="17" spans="1:15" ht="12.75" outlineLevel="1">
      <c r="B17" s="53">
        <f>B12</f>
        <v>7</v>
      </c>
      <c r="D17" s="49" t="s">
        <v>11</v>
      </c>
      <c r="E17" s="63">
        <f>SUM(E13:E16)</f>
        <v>7.5</v>
      </c>
      <c r="F17" s="64"/>
      <c r="G17" s="64"/>
      <c r="H17" s="64"/>
      <c r="I17" s="64"/>
      <c r="J17" s="64"/>
      <c r="K17" s="65"/>
      <c r="L17" s="66">
        <f>SUM(L13:L16)</f>
        <v>149.25</v>
      </c>
      <c r="M17" s="59">
        <f>M12</f>
        <v>149.25</v>
      </c>
      <c r="N17" s="52"/>
    </row>
    <row r="18" spans="1:15" s="51" customFormat="1" ht="15">
      <c r="A18" s="45">
        <v>3</v>
      </c>
      <c r="B18" s="46">
        <f>'[3]СТАРТ+ '!B33</f>
        <v>6</v>
      </c>
      <c r="C18" s="47" t="str">
        <f>'[3]СТАРТ+ '!C33</f>
        <v>Кулагин Сергей,2011,II,Бузулук,СШОР</v>
      </c>
      <c r="D18" s="45"/>
      <c r="E18" s="45"/>
      <c r="F18" s="47"/>
      <c r="G18" s="47"/>
      <c r="H18" s="47"/>
      <c r="I18" s="47"/>
      <c r="J18" s="47"/>
      <c r="K18" s="47"/>
      <c r="L18" s="45"/>
      <c r="M18" s="48">
        <f>SUM(L23)</f>
        <v>111.24999999999999</v>
      </c>
      <c r="N18" s="49"/>
      <c r="O18" s="50" t="str">
        <f>'[3]СТАРТ+ '!S33</f>
        <v>Каткова Т.В.</v>
      </c>
    </row>
    <row r="19" spans="1:15" ht="12.75" outlineLevel="1">
      <c r="B19" s="53">
        <f>B18</f>
        <v>6</v>
      </c>
      <c r="C19" s="54"/>
      <c r="D19" s="45" t="str">
        <f>'[3]СТАРТ+ '!C34</f>
        <v>403с</v>
      </c>
      <c r="E19" s="55">
        <f>'[3]СТАРТ+ '!D34</f>
        <v>1.9</v>
      </c>
      <c r="F19" s="56">
        <v>4.5</v>
      </c>
      <c r="G19" s="56">
        <v>5.5</v>
      </c>
      <c r="H19" s="56">
        <v>5</v>
      </c>
      <c r="I19" s="56">
        <v>5</v>
      </c>
      <c r="J19" s="56">
        <v>5.5</v>
      </c>
      <c r="K19" s="57">
        <f>(SUM(F19:J19)-MAX(F19:J19)-MIN(F19:J19))</f>
        <v>15.5</v>
      </c>
      <c r="L19" s="58">
        <f>(SUM(F19:J19)-MAX(F19:J19)-MIN(F19:J19))*E19</f>
        <v>29.45</v>
      </c>
      <c r="M19" s="59">
        <f>M18</f>
        <v>111.24999999999999</v>
      </c>
      <c r="N19" s="52"/>
      <c r="O19" s="60" t="str">
        <f>'[3]СТАРТ+ '!S34</f>
        <v>Филатов С.А.</v>
      </c>
    </row>
    <row r="20" spans="1:15" ht="12.75" outlineLevel="1">
      <c r="B20" s="53">
        <f>B19</f>
        <v>6</v>
      </c>
      <c r="C20" s="54"/>
      <c r="D20" s="45" t="str">
        <f>'[3]СТАРТ+ '!E34</f>
        <v>105с</v>
      </c>
      <c r="E20" s="55">
        <f>'[3]СТАРТ+ '!F34</f>
        <v>2.2000000000000002</v>
      </c>
      <c r="F20" s="56">
        <v>3.5</v>
      </c>
      <c r="G20" s="56">
        <v>4</v>
      </c>
      <c r="H20" s="56">
        <v>5.5</v>
      </c>
      <c r="I20" s="56">
        <v>4.5</v>
      </c>
      <c r="J20" s="56">
        <v>4.5</v>
      </c>
      <c r="K20" s="57">
        <f>(SUM(F20:J20)-MAX(F20:J20)-MIN(F20:J20))</f>
        <v>13</v>
      </c>
      <c r="L20" s="58">
        <f>(SUM(F20:J20)-MAX(F20:J20)-MIN(F20:J20))*E20</f>
        <v>28.6</v>
      </c>
      <c r="M20" s="59">
        <f>M19</f>
        <v>111.24999999999999</v>
      </c>
      <c r="N20" s="52"/>
      <c r="O20" s="61" t="str">
        <f>'[3]СТАРТ+ '!S35</f>
        <v xml:space="preserve"> </v>
      </c>
    </row>
    <row r="21" spans="1:15" ht="12.75" outlineLevel="1">
      <c r="B21" s="53">
        <f>B20</f>
        <v>6</v>
      </c>
      <c r="C21" s="54"/>
      <c r="D21" s="45" t="str">
        <f>'[3]СТАРТ+ '!G34</f>
        <v>203с</v>
      </c>
      <c r="E21" s="55">
        <f>'[3]СТАРТ+ '!H34</f>
        <v>1.9</v>
      </c>
      <c r="F21" s="56">
        <v>3</v>
      </c>
      <c r="G21" s="56">
        <v>2.5</v>
      </c>
      <c r="H21" s="56">
        <v>2.5</v>
      </c>
      <c r="I21" s="56">
        <v>3</v>
      </c>
      <c r="J21" s="56">
        <v>3</v>
      </c>
      <c r="K21" s="57">
        <f>(SUM(F21:J21)-MAX(F21:J21)-MIN(F21:J21))</f>
        <v>8.5</v>
      </c>
      <c r="L21" s="58">
        <f>(SUM(F21:J21)-MAX(F21:J21)-MIN(F21:J21))*E21</f>
        <v>16.149999999999999</v>
      </c>
      <c r="M21" s="59">
        <f>M20</f>
        <v>111.24999999999999</v>
      </c>
      <c r="N21" s="52"/>
    </row>
    <row r="22" spans="1:15" ht="12.75" outlineLevel="1">
      <c r="B22" s="53">
        <f>B21</f>
        <v>6</v>
      </c>
      <c r="C22" s="54"/>
      <c r="D22" s="45" t="str">
        <f>'[3]СТАРТ+ '!I34</f>
        <v>301в</v>
      </c>
      <c r="E22" s="55">
        <f>'[3]СТАРТ+ '!J34</f>
        <v>1.9</v>
      </c>
      <c r="F22" s="56">
        <v>7</v>
      </c>
      <c r="G22" s="56">
        <v>6.5</v>
      </c>
      <c r="H22" s="56">
        <v>6</v>
      </c>
      <c r="I22" s="56">
        <v>6.5</v>
      </c>
      <c r="J22" s="56">
        <v>6.5</v>
      </c>
      <c r="K22" s="57">
        <f>(SUM(F22:J22)-MAX(F22:J22)-MIN(F22:J22))</f>
        <v>19.5</v>
      </c>
      <c r="L22" s="58">
        <f>(SUM(F22:J22)-MAX(F22:J22)-MIN(F22:J22))*E22</f>
        <v>37.049999999999997</v>
      </c>
      <c r="M22" s="59">
        <f>M21</f>
        <v>111.24999999999999</v>
      </c>
      <c r="N22" s="52"/>
    </row>
    <row r="23" spans="1:15" ht="12.75" outlineLevel="1">
      <c r="B23" s="53">
        <f>B18</f>
        <v>6</v>
      </c>
      <c r="D23" s="49" t="s">
        <v>11</v>
      </c>
      <c r="E23" s="63">
        <f>SUM(E19:E22)</f>
        <v>7.9</v>
      </c>
      <c r="F23" s="64"/>
      <c r="G23" s="64"/>
      <c r="H23" s="64"/>
      <c r="I23" s="64"/>
      <c r="J23" s="64"/>
      <c r="K23" s="65"/>
      <c r="L23" s="66">
        <f>SUM(L19:L22)</f>
        <v>111.24999999999999</v>
      </c>
      <c r="M23" s="59">
        <f>M18</f>
        <v>111.24999999999999</v>
      </c>
      <c r="N23" s="52"/>
    </row>
    <row r="24" spans="1:15" s="51" customFormat="1" ht="15">
      <c r="A24" s="45">
        <v>4</v>
      </c>
      <c r="B24" s="46">
        <f>'[3]СТАРТ+ '!B27</f>
        <v>5</v>
      </c>
      <c r="C24" s="47" t="str">
        <f>'[3]СТАРТ+ '!C27</f>
        <v>Васендо Георгий,2010,1юн,Екатеринбург,"Дворец молодежи"</v>
      </c>
      <c r="D24" s="45"/>
      <c r="E24" s="45"/>
      <c r="F24" s="47"/>
      <c r="G24" s="47"/>
      <c r="H24" s="47"/>
      <c r="I24" s="47"/>
      <c r="J24" s="47"/>
      <c r="K24" s="47"/>
      <c r="L24" s="45"/>
      <c r="M24" s="48">
        <f>SUM(L29)</f>
        <v>103.5</v>
      </c>
      <c r="N24" s="49"/>
      <c r="O24" s="50" t="str">
        <f>'[3]СТАРТ+ '!S27</f>
        <v>Хмелев А.А.</v>
      </c>
    </row>
    <row r="25" spans="1:15" ht="12.75" outlineLevel="1">
      <c r="B25" s="53">
        <f>B24</f>
        <v>5</v>
      </c>
      <c r="C25" s="54"/>
      <c r="D25" s="45" t="str">
        <f>'[3]СТАРТ+ '!C28</f>
        <v>105с</v>
      </c>
      <c r="E25" s="55">
        <f>'[3]СТАРТ+ '!D28</f>
        <v>2.2000000000000002</v>
      </c>
      <c r="F25" s="56">
        <v>5</v>
      </c>
      <c r="G25" s="56">
        <v>5</v>
      </c>
      <c r="H25" s="56">
        <v>6</v>
      </c>
      <c r="I25" s="56">
        <v>5.5</v>
      </c>
      <c r="J25" s="56">
        <v>5.5</v>
      </c>
      <c r="K25" s="57">
        <f>(SUM(F25:J25)-MAX(F25:J25)-MIN(F25:J25))</f>
        <v>16</v>
      </c>
      <c r="L25" s="58">
        <f>(SUM(F25:J25)-MAX(F25:J25)-MIN(F25:J25))*E25</f>
        <v>35.200000000000003</v>
      </c>
      <c r="M25" s="59">
        <f>M24</f>
        <v>103.5</v>
      </c>
      <c r="N25" s="52"/>
      <c r="O25" s="61"/>
    </row>
    <row r="26" spans="1:15" ht="12.75" outlineLevel="1">
      <c r="B26" s="53">
        <f>B25</f>
        <v>5</v>
      </c>
      <c r="C26" s="54"/>
      <c r="D26" s="45" t="str">
        <f>'[3]СТАРТ+ '!E28</f>
        <v>203с</v>
      </c>
      <c r="E26" s="55">
        <f>'[3]СТАРТ+ '!F28</f>
        <v>1.9</v>
      </c>
      <c r="F26" s="56">
        <v>3</v>
      </c>
      <c r="G26" s="56">
        <v>4</v>
      </c>
      <c r="H26" s="56">
        <v>4.5</v>
      </c>
      <c r="I26" s="56">
        <v>4</v>
      </c>
      <c r="J26" s="56">
        <v>4.5</v>
      </c>
      <c r="K26" s="57">
        <f>(SUM(F26:J26)-MAX(F26:J26)-MIN(F26:J26))</f>
        <v>12.5</v>
      </c>
      <c r="L26" s="58">
        <f>(SUM(F26:J26)-MAX(F26:J26)-MIN(F26:J26))*E26</f>
        <v>23.75</v>
      </c>
      <c r="M26" s="59">
        <f>M25</f>
        <v>103.5</v>
      </c>
      <c r="N26" s="52"/>
      <c r="O26" s="61" t="str">
        <f>'[3]СТАРТ+ '!S29</f>
        <v xml:space="preserve"> </v>
      </c>
    </row>
    <row r="27" spans="1:15" ht="12.75" outlineLevel="1">
      <c r="B27" s="53">
        <f>B26</f>
        <v>5</v>
      </c>
      <c r="C27" s="54"/>
      <c r="D27" s="45" t="str">
        <f>'[3]СТАРТ+ '!G28</f>
        <v>303с</v>
      </c>
      <c r="E27" s="55">
        <f>'[3]СТАРТ+ '!H28</f>
        <v>2</v>
      </c>
      <c r="F27" s="56">
        <v>3</v>
      </c>
      <c r="G27" s="56">
        <v>2</v>
      </c>
      <c r="H27" s="56">
        <v>3</v>
      </c>
      <c r="I27" s="56">
        <v>3</v>
      </c>
      <c r="J27" s="56">
        <v>2.5</v>
      </c>
      <c r="K27" s="57">
        <f>(SUM(F27:J27)-MAX(F27:J27)-MIN(F27:J27))</f>
        <v>8.5</v>
      </c>
      <c r="L27" s="58">
        <f>(SUM(F27:J27)-MAX(F27:J27)-MIN(F27:J27))*E27</f>
        <v>17</v>
      </c>
      <c r="M27" s="59">
        <f>M26</f>
        <v>103.5</v>
      </c>
      <c r="N27" s="52"/>
    </row>
    <row r="28" spans="1:15" ht="12.75" outlineLevel="1">
      <c r="B28" s="53">
        <f>B27</f>
        <v>5</v>
      </c>
      <c r="C28" s="54"/>
      <c r="D28" s="45" t="str">
        <f>'[3]СТАРТ+ '!I28</f>
        <v>403с</v>
      </c>
      <c r="E28" s="55">
        <f>'[3]СТАРТ+ '!J28</f>
        <v>1.9</v>
      </c>
      <c r="F28" s="56">
        <v>3.5</v>
      </c>
      <c r="G28" s="56">
        <v>5.5</v>
      </c>
      <c r="H28" s="56">
        <v>5.5</v>
      </c>
      <c r="I28" s="56">
        <v>4.5</v>
      </c>
      <c r="J28" s="56">
        <v>4.5</v>
      </c>
      <c r="K28" s="57">
        <f>(SUM(F28:J28)-MAX(F28:J28)-MIN(F28:J28))</f>
        <v>14.5</v>
      </c>
      <c r="L28" s="58">
        <f>(SUM(F28:J28)-MAX(F28:J28)-MIN(F28:J28))*E28</f>
        <v>27.549999999999997</v>
      </c>
      <c r="M28" s="59">
        <f>M27</f>
        <v>103.5</v>
      </c>
      <c r="N28" s="52"/>
    </row>
    <row r="29" spans="1:15" ht="12.75" outlineLevel="1">
      <c r="B29" s="53">
        <f>B24</f>
        <v>5</v>
      </c>
      <c r="D29" s="49" t="s">
        <v>11</v>
      </c>
      <c r="E29" s="63">
        <f>SUM(E25:E28)</f>
        <v>8</v>
      </c>
      <c r="F29" s="64"/>
      <c r="G29" s="64"/>
      <c r="H29" s="64"/>
      <c r="I29" s="64"/>
      <c r="J29" s="64"/>
      <c r="K29" s="65"/>
      <c r="L29" s="66">
        <f>SUM(L25:L28)</f>
        <v>103.5</v>
      </c>
      <c r="M29" s="59">
        <f>M24</f>
        <v>103.5</v>
      </c>
      <c r="N29" s="52"/>
    </row>
    <row r="30" spans="1:15" s="51" customFormat="1" ht="15">
      <c r="A30" s="45">
        <v>5</v>
      </c>
      <c r="B30" s="46">
        <f>'[3]СТАРТ+ '!B9</f>
        <v>2</v>
      </c>
      <c r="C30" s="47" t="str">
        <f>'[3]СТАРТ+ '!C9</f>
        <v>Сергеев Александр,2010,III,Челябинск,МБУ СШОР-7</v>
      </c>
      <c r="D30" s="45"/>
      <c r="E30" s="45"/>
      <c r="F30" s="47"/>
      <c r="G30" s="47"/>
      <c r="H30" s="47"/>
      <c r="I30" s="47"/>
      <c r="J30" s="47"/>
      <c r="K30" s="47"/>
      <c r="L30" s="45"/>
      <c r="M30" s="48">
        <f>SUM(L35)</f>
        <v>97.45</v>
      </c>
      <c r="N30" s="49"/>
      <c r="O30" s="50" t="str">
        <f>'[3]СТАРТ+ '!S9</f>
        <v>Шведкий В.Н.</v>
      </c>
    </row>
    <row r="31" spans="1:15" ht="12.75" outlineLevel="1">
      <c r="B31" s="53">
        <f>B30</f>
        <v>2</v>
      </c>
      <c r="C31" s="54"/>
      <c r="D31" s="45" t="str">
        <f>'[3]СТАРТ+ '!C10</f>
        <v>403с</v>
      </c>
      <c r="E31" s="55">
        <f>'[3]СТАРТ+ '!D10</f>
        <v>1.9</v>
      </c>
      <c r="F31" s="56">
        <v>4.5</v>
      </c>
      <c r="G31" s="56">
        <v>5</v>
      </c>
      <c r="H31" s="56">
        <v>4</v>
      </c>
      <c r="I31" s="56">
        <v>4</v>
      </c>
      <c r="J31" s="56">
        <v>3.5</v>
      </c>
      <c r="K31" s="57">
        <f>(SUM(F31:J31)-MAX(F31:J31)-MIN(F31:J31))</f>
        <v>12.5</v>
      </c>
      <c r="L31" s="58">
        <f>(SUM(F31:J31)-MAX(F31:J31)-MIN(F31:J31))*E31</f>
        <v>23.75</v>
      </c>
      <c r="M31" s="59">
        <f>M30</f>
        <v>97.45</v>
      </c>
      <c r="N31" s="52"/>
      <c r="O31" s="61"/>
    </row>
    <row r="32" spans="1:15" ht="12.75" outlineLevel="1">
      <c r="B32" s="53">
        <f>B31</f>
        <v>2</v>
      </c>
      <c r="C32" s="54"/>
      <c r="D32" s="45" t="str">
        <f>'[3]СТАРТ+ '!E10</f>
        <v>103в</v>
      </c>
      <c r="E32" s="55">
        <f>'[3]СТАРТ+ '!F10</f>
        <v>1.6</v>
      </c>
      <c r="F32" s="56">
        <v>5</v>
      </c>
      <c r="G32" s="56">
        <v>4.5</v>
      </c>
      <c r="H32" s="56">
        <v>4.5</v>
      </c>
      <c r="I32" s="56">
        <v>5</v>
      </c>
      <c r="J32" s="56">
        <v>4</v>
      </c>
      <c r="K32" s="57">
        <f>(SUM(F32:J32)-MAX(F32:J32)-MIN(F32:J32))</f>
        <v>14</v>
      </c>
      <c r="L32" s="58">
        <f>(SUM(F32:J32)-MAX(F32:J32)-MIN(F32:J32))*E32</f>
        <v>22.400000000000002</v>
      </c>
      <c r="M32" s="59">
        <f>M31</f>
        <v>97.45</v>
      </c>
      <c r="N32" s="52"/>
      <c r="O32" s="61" t="str">
        <f>'[3]СТАРТ+ '!S11</f>
        <v xml:space="preserve"> </v>
      </c>
    </row>
    <row r="33" spans="1:15" ht="12.75" outlineLevel="1">
      <c r="B33" s="53">
        <f>B32</f>
        <v>2</v>
      </c>
      <c r="C33" s="54"/>
      <c r="D33" s="45" t="str">
        <f>'[3]СТАРТ+ '!G10</f>
        <v>203с</v>
      </c>
      <c r="E33" s="55">
        <f>'[3]СТАРТ+ '!H10</f>
        <v>1.9</v>
      </c>
      <c r="F33" s="56">
        <v>5</v>
      </c>
      <c r="G33" s="56">
        <v>5.5</v>
      </c>
      <c r="H33" s="56">
        <v>5.5</v>
      </c>
      <c r="I33" s="56">
        <v>5</v>
      </c>
      <c r="J33" s="56">
        <v>5</v>
      </c>
      <c r="K33" s="57">
        <f>(SUM(F33:J33)-MAX(F33:J33)-MIN(F33:J33))</f>
        <v>15.5</v>
      </c>
      <c r="L33" s="58">
        <f>(SUM(F33:J33)-MAX(F33:J33)-MIN(F33:J33))*E33</f>
        <v>29.45</v>
      </c>
      <c r="M33" s="59">
        <f>M32</f>
        <v>97.45</v>
      </c>
      <c r="N33" s="52"/>
    </row>
    <row r="34" spans="1:15" ht="12.75" outlineLevel="1">
      <c r="B34" s="53">
        <f>B33</f>
        <v>2</v>
      </c>
      <c r="C34" s="54"/>
      <c r="D34" s="45" t="str">
        <f>'[3]СТАРТ+ '!I10</f>
        <v>301в</v>
      </c>
      <c r="E34" s="55">
        <f>'[3]СТАРТ+ '!J10</f>
        <v>1.9</v>
      </c>
      <c r="F34" s="56">
        <v>4</v>
      </c>
      <c r="G34" s="56">
        <v>4</v>
      </c>
      <c r="H34" s="56">
        <v>4</v>
      </c>
      <c r="I34" s="56">
        <v>3.5</v>
      </c>
      <c r="J34" s="56">
        <v>3.5</v>
      </c>
      <c r="K34" s="57">
        <f>(SUM(F34:J34)-MAX(F34:J34)-MIN(F34:J34))</f>
        <v>11.5</v>
      </c>
      <c r="L34" s="58">
        <f>(SUM(F34:J34)-MAX(F34:J34)-MIN(F34:J34))*E34</f>
        <v>21.849999999999998</v>
      </c>
      <c r="M34" s="59">
        <f>M33</f>
        <v>97.45</v>
      </c>
      <c r="N34" s="52"/>
    </row>
    <row r="35" spans="1:15" ht="12.75" outlineLevel="1">
      <c r="B35" s="53">
        <f>B30</f>
        <v>2</v>
      </c>
      <c r="D35" s="49" t="s">
        <v>11</v>
      </c>
      <c r="E35" s="63">
        <f>SUM(E31:E34)</f>
        <v>7.3000000000000007</v>
      </c>
      <c r="F35" s="64"/>
      <c r="G35" s="64"/>
      <c r="H35" s="64"/>
      <c r="I35" s="64"/>
      <c r="J35" s="64"/>
      <c r="K35" s="65"/>
      <c r="L35" s="66">
        <f>SUM(L31:L34)</f>
        <v>97.45</v>
      </c>
      <c r="M35" s="59">
        <f>M30</f>
        <v>97.45</v>
      </c>
      <c r="N35" s="52"/>
    </row>
    <row r="36" spans="1:15" s="51" customFormat="1" ht="15">
      <c r="A36" s="45">
        <v>6</v>
      </c>
      <c r="B36" s="46">
        <f>'[3]СТАРТ+ '!B3</f>
        <v>1</v>
      </c>
      <c r="C36" s="47" t="str">
        <f>'[3]СТАРТ+ '!C3</f>
        <v>Сычев Александр,2011,2юн,Тольятти,МБУДОКСДЮСШОР№10"Олимп"</v>
      </c>
      <c r="D36" s="45"/>
      <c r="E36" s="45"/>
      <c r="F36" s="47"/>
      <c r="G36" s="47"/>
      <c r="H36" s="47"/>
      <c r="I36" s="47"/>
      <c r="J36" s="47"/>
      <c r="K36" s="47"/>
      <c r="L36" s="45"/>
      <c r="M36" s="48">
        <f>SUM(L41)</f>
        <v>97.100000000000009</v>
      </c>
      <c r="N36" s="49"/>
      <c r="O36" s="50" t="str">
        <f>'[3]СТАРТ+ '!S3</f>
        <v>Мартынов А.В.</v>
      </c>
    </row>
    <row r="37" spans="1:15" ht="12.75" outlineLevel="1">
      <c r="B37" s="53">
        <f>B36</f>
        <v>1</v>
      </c>
      <c r="C37" s="54"/>
      <c r="D37" s="45" t="str">
        <f>'[3]СТАРТ+ '!C4</f>
        <v>101в</v>
      </c>
      <c r="E37" s="55">
        <f>'[3]СТАРТ+ '!D4</f>
        <v>1.5</v>
      </c>
      <c r="F37" s="56">
        <v>5.5</v>
      </c>
      <c r="G37" s="56">
        <v>5.5</v>
      </c>
      <c r="H37" s="56">
        <v>5</v>
      </c>
      <c r="I37" s="56">
        <v>5</v>
      </c>
      <c r="J37" s="56">
        <v>7</v>
      </c>
      <c r="K37" s="57">
        <f>(SUM(F37:J37)-MAX(F37:J37)-MIN(F37:J37))</f>
        <v>16</v>
      </c>
      <c r="L37" s="58">
        <f>(SUM(F37:J37)-MAX(F37:J37)-MIN(F37:J37))*E37</f>
        <v>24</v>
      </c>
      <c r="M37" s="59">
        <f>M36</f>
        <v>97.100000000000009</v>
      </c>
      <c r="N37" s="52"/>
      <c r="O37" s="61"/>
    </row>
    <row r="38" spans="1:15" ht="12.75" outlineLevel="1">
      <c r="B38" s="53">
        <f>B37</f>
        <v>1</v>
      </c>
      <c r="C38" s="54"/>
      <c r="D38" s="45" t="str">
        <f>'[3]СТАРТ+ '!E4</f>
        <v>401в</v>
      </c>
      <c r="E38" s="55">
        <f>'[3]СТАРТ+ '!F4</f>
        <v>1.4</v>
      </c>
      <c r="F38" s="56">
        <v>6</v>
      </c>
      <c r="G38" s="56">
        <v>6.5</v>
      </c>
      <c r="H38" s="56">
        <v>4</v>
      </c>
      <c r="I38" s="56">
        <v>5.5</v>
      </c>
      <c r="J38" s="56">
        <v>7</v>
      </c>
      <c r="K38" s="57">
        <f>(SUM(F38:J38)-MAX(F38:J38)-MIN(F38:J38))</f>
        <v>18</v>
      </c>
      <c r="L38" s="58">
        <f>(SUM(F38:J38)-MAX(F38:J38)-MIN(F38:J38))*E38</f>
        <v>25.2</v>
      </c>
      <c r="M38" s="59">
        <f>M37</f>
        <v>97.100000000000009</v>
      </c>
      <c r="N38" s="52"/>
      <c r="O38" s="61"/>
    </row>
    <row r="39" spans="1:15" ht="12.75" outlineLevel="1">
      <c r="B39" s="53">
        <f>B38</f>
        <v>1</v>
      </c>
      <c r="C39" s="54"/>
      <c r="D39" s="45" t="str">
        <f>'[3]СТАРТ+ '!G4</f>
        <v>201с</v>
      </c>
      <c r="E39" s="55">
        <f>'[3]СТАРТ+ '!H4</f>
        <v>1.7</v>
      </c>
      <c r="F39" s="56">
        <v>5.5</v>
      </c>
      <c r="G39" s="56">
        <v>6</v>
      </c>
      <c r="H39" s="56">
        <v>5</v>
      </c>
      <c r="I39" s="56">
        <v>5.5</v>
      </c>
      <c r="J39" s="56">
        <v>5</v>
      </c>
      <c r="K39" s="57">
        <f>(SUM(F39:J39)-MAX(F39:J39)-MIN(F39:J39))</f>
        <v>16</v>
      </c>
      <c r="L39" s="58">
        <f>(SUM(F39:J39)-MAX(F39:J39)-MIN(F39:J39))*E39</f>
        <v>27.2</v>
      </c>
      <c r="M39" s="59">
        <f>M38</f>
        <v>97.100000000000009</v>
      </c>
      <c r="N39" s="52"/>
    </row>
    <row r="40" spans="1:15" ht="12.75" outlineLevel="1">
      <c r="B40" s="53">
        <f>B39</f>
        <v>1</v>
      </c>
      <c r="C40" s="54"/>
      <c r="D40" s="45" t="str">
        <f>'[3]СТАРТ+ '!I4</f>
        <v>301с</v>
      </c>
      <c r="E40" s="55">
        <f>'[3]СТАРТ+ '!J4</f>
        <v>1.8</v>
      </c>
      <c r="F40" s="56">
        <v>3.5</v>
      </c>
      <c r="G40" s="56">
        <v>4</v>
      </c>
      <c r="H40" s="56">
        <v>4</v>
      </c>
      <c r="I40" s="56">
        <v>4</v>
      </c>
      <c r="J40" s="56">
        <v>3.5</v>
      </c>
      <c r="K40" s="57">
        <f>(SUM(F40:J40)-MAX(F40:J40)-MIN(F40:J40))</f>
        <v>11.5</v>
      </c>
      <c r="L40" s="58">
        <f>(SUM(F40:J40)-MAX(F40:J40)-MIN(F40:J40))*E40</f>
        <v>20.7</v>
      </c>
      <c r="M40" s="59">
        <f>M39</f>
        <v>97.100000000000009</v>
      </c>
      <c r="N40" s="52"/>
    </row>
    <row r="41" spans="1:15" ht="12.75" outlineLevel="1">
      <c r="B41" s="53">
        <f>B36</f>
        <v>1</v>
      </c>
      <c r="D41" s="49" t="s">
        <v>11</v>
      </c>
      <c r="E41" s="63">
        <f>SUM(E37:E40)</f>
        <v>6.3999999999999995</v>
      </c>
      <c r="F41" s="64"/>
      <c r="G41" s="64"/>
      <c r="H41" s="64"/>
      <c r="I41" s="64"/>
      <c r="J41" s="64"/>
      <c r="K41" s="65"/>
      <c r="L41" s="66">
        <f>SUM(L37:L40)</f>
        <v>97.100000000000009</v>
      </c>
      <c r="M41" s="59">
        <f>M36</f>
        <v>97.100000000000009</v>
      </c>
      <c r="N41" s="52"/>
    </row>
    <row r="42" spans="1:15" s="51" customFormat="1" ht="15">
      <c r="A42" s="45">
        <v>7</v>
      </c>
      <c r="B42" s="46">
        <f>'[3]СТАРТ+ '!B21</f>
        <v>4</v>
      </c>
      <c r="C42" s="47" t="str">
        <f>'[3]СТАРТ+ '!C21</f>
        <v>Третьяков Михаил,2010,1юн,Екатеринбург,"Дворец молодежи"</v>
      </c>
      <c r="D42" s="45"/>
      <c r="E42" s="45"/>
      <c r="F42" s="47"/>
      <c r="G42" s="47"/>
      <c r="H42" s="47"/>
      <c r="I42" s="47"/>
      <c r="J42" s="47"/>
      <c r="K42" s="47"/>
      <c r="L42" s="45"/>
      <c r="M42" s="48">
        <f>SUM(L47)</f>
        <v>78.349999999999994</v>
      </c>
      <c r="N42" s="49"/>
      <c r="O42" s="50" t="str">
        <f>'[3]СТАРТ+ '!S21</f>
        <v>Хмелев А.А.</v>
      </c>
    </row>
    <row r="43" spans="1:15" ht="12.75" outlineLevel="1">
      <c r="B43" s="53">
        <f>B42</f>
        <v>4</v>
      </c>
      <c r="C43" s="54"/>
      <c r="D43" s="45" t="str">
        <f>'[3]СТАРТ+ '!C22</f>
        <v>105с</v>
      </c>
      <c r="E43" s="55">
        <f>'[3]СТАРТ+ '!D22</f>
        <v>2.2000000000000002</v>
      </c>
      <c r="F43" s="56">
        <v>3</v>
      </c>
      <c r="G43" s="56">
        <v>2.5</v>
      </c>
      <c r="H43" s="56">
        <v>2</v>
      </c>
      <c r="I43" s="56">
        <v>2.5</v>
      </c>
      <c r="J43" s="56">
        <v>2.5</v>
      </c>
      <c r="K43" s="57">
        <f>(SUM(F43:J43)-MAX(F43:J43)-MIN(F43:J43))</f>
        <v>7.5</v>
      </c>
      <c r="L43" s="58">
        <f>(SUM(F43:J43)-MAX(F43:J43)-MIN(F43:J43))*E43</f>
        <v>16.5</v>
      </c>
      <c r="M43" s="59">
        <f>M42</f>
        <v>78.349999999999994</v>
      </c>
      <c r="N43" s="52"/>
      <c r="O43" s="61"/>
    </row>
    <row r="44" spans="1:15" ht="12.75" outlineLevel="1">
      <c r="B44" s="53">
        <f>B43</f>
        <v>4</v>
      </c>
      <c r="C44" s="54"/>
      <c r="D44" s="45" t="str">
        <f>'[3]СТАРТ+ '!E22</f>
        <v>203с</v>
      </c>
      <c r="E44" s="55">
        <f>'[3]СТАРТ+ '!F22</f>
        <v>1.9</v>
      </c>
      <c r="F44" s="56">
        <v>3.5</v>
      </c>
      <c r="G44" s="56">
        <v>3.5</v>
      </c>
      <c r="H44" s="56">
        <v>3.5</v>
      </c>
      <c r="I44" s="56">
        <v>2.5</v>
      </c>
      <c r="J44" s="56">
        <v>3</v>
      </c>
      <c r="K44" s="57">
        <f>(SUM(F44:J44)-MAX(F44:J44)-MIN(F44:J44))</f>
        <v>10</v>
      </c>
      <c r="L44" s="58">
        <f>(SUM(F44:J44)-MAX(F44:J44)-MIN(F44:J44))*E44</f>
        <v>19</v>
      </c>
      <c r="M44" s="59">
        <f>M43</f>
        <v>78.349999999999994</v>
      </c>
      <c r="N44" s="52"/>
      <c r="O44" s="61" t="str">
        <f>'[3]СТАРТ+ '!S23</f>
        <v xml:space="preserve"> </v>
      </c>
    </row>
    <row r="45" spans="1:15" ht="12.75" outlineLevel="1">
      <c r="B45" s="53">
        <f>B44</f>
        <v>4</v>
      </c>
      <c r="C45" s="54"/>
      <c r="D45" s="45" t="str">
        <f>'[3]СТАРТ+ '!G22</f>
        <v>303с</v>
      </c>
      <c r="E45" s="55">
        <f>'[3]СТАРТ+ '!H22</f>
        <v>2</v>
      </c>
      <c r="F45" s="56">
        <v>4</v>
      </c>
      <c r="G45" s="56">
        <v>3.5</v>
      </c>
      <c r="H45" s="56">
        <v>3</v>
      </c>
      <c r="I45" s="56">
        <v>4</v>
      </c>
      <c r="J45" s="56">
        <v>3</v>
      </c>
      <c r="K45" s="57">
        <f>(SUM(F45:J45)-MAX(F45:J45)-MIN(F45:J45))</f>
        <v>10.5</v>
      </c>
      <c r="L45" s="58">
        <f>(SUM(F45:J45)-MAX(F45:J45)-MIN(F45:J45))*E45</f>
        <v>21</v>
      </c>
      <c r="M45" s="59">
        <f>M44</f>
        <v>78.349999999999994</v>
      </c>
      <c r="N45" s="52"/>
    </row>
    <row r="46" spans="1:15" ht="12.75" outlineLevel="1">
      <c r="B46" s="53">
        <f>B45</f>
        <v>4</v>
      </c>
      <c r="C46" s="54"/>
      <c r="D46" s="45" t="str">
        <f>'[3]СТАРТ+ '!I22</f>
        <v>403с</v>
      </c>
      <c r="E46" s="55">
        <f>'[3]СТАРТ+ '!J22</f>
        <v>1.9</v>
      </c>
      <c r="F46" s="56">
        <v>4</v>
      </c>
      <c r="G46" s="56">
        <v>4</v>
      </c>
      <c r="H46" s="56">
        <v>4</v>
      </c>
      <c r="I46" s="56">
        <v>3</v>
      </c>
      <c r="J46" s="56">
        <v>3.5</v>
      </c>
      <c r="K46" s="57">
        <f>(SUM(F46:J46)-MAX(F46:J46)-MIN(F46:J46))</f>
        <v>11.5</v>
      </c>
      <c r="L46" s="58">
        <f>(SUM(F46:J46)-MAX(F46:J46)-MIN(F46:J46))*E46</f>
        <v>21.849999999999998</v>
      </c>
      <c r="M46" s="59">
        <f>M45</f>
        <v>78.349999999999994</v>
      </c>
      <c r="N46" s="52"/>
    </row>
    <row r="47" spans="1:15" ht="12.75" outlineLevel="1">
      <c r="B47" s="53">
        <f>B42</f>
        <v>4</v>
      </c>
      <c r="D47" s="49" t="s">
        <v>11</v>
      </c>
      <c r="E47" s="63">
        <f>SUM(E43:E46)</f>
        <v>8</v>
      </c>
      <c r="F47" s="64"/>
      <c r="G47" s="64"/>
      <c r="H47" s="64"/>
      <c r="I47" s="64"/>
      <c r="J47" s="64"/>
      <c r="K47" s="65"/>
      <c r="L47" s="66">
        <f>SUM(L43:L46)</f>
        <v>78.349999999999994</v>
      </c>
      <c r="M47" s="59">
        <f>M42</f>
        <v>78.349999999999994</v>
      </c>
      <c r="N47" s="52"/>
    </row>
    <row r="48" spans="1:15" s="51" customFormat="1" ht="15">
      <c r="A48" s="45">
        <v>8</v>
      </c>
      <c r="B48" s="46">
        <f>'[3]СТАРТ+ '!B45</f>
        <v>8</v>
      </c>
      <c r="C48" s="47" t="str">
        <f>'[3]СТАРТ+ '!C45</f>
        <v>Бутинов Алескей,2011,1юн,Бузулук,СШОР</v>
      </c>
      <c r="D48" s="45"/>
      <c r="E48" s="45"/>
      <c r="F48" s="47"/>
      <c r="G48" s="47"/>
      <c r="H48" s="47"/>
      <c r="I48" s="47"/>
      <c r="J48" s="47"/>
      <c r="K48" s="47"/>
      <c r="L48" s="45"/>
      <c r="M48" s="48">
        <f>SUM(L53)</f>
        <v>75.300000000000011</v>
      </c>
      <c r="N48" s="49"/>
      <c r="O48" s="50" t="str">
        <f>'[3]СТАРТ+ '!S45</f>
        <v>Филатов С.А.</v>
      </c>
    </row>
    <row r="49" spans="2:15" ht="12.75" outlineLevel="1">
      <c r="B49" s="53">
        <f>B48</f>
        <v>8</v>
      </c>
      <c r="C49" s="54"/>
      <c r="D49" s="45" t="str">
        <f>'[3]СТАРТ+ '!C46</f>
        <v>401с</v>
      </c>
      <c r="E49" s="55">
        <f>'[3]СТАРТ+ '!D46</f>
        <v>1.3</v>
      </c>
      <c r="F49" s="56">
        <v>3</v>
      </c>
      <c r="G49" s="56">
        <v>4</v>
      </c>
      <c r="H49" s="56">
        <v>3.5</v>
      </c>
      <c r="I49" s="56">
        <v>3.5</v>
      </c>
      <c r="J49" s="56">
        <v>3.5</v>
      </c>
      <c r="K49" s="57">
        <f>(SUM(F49:J49)-MAX(F49:J49)-MIN(F49:J49))</f>
        <v>10.5</v>
      </c>
      <c r="L49" s="58">
        <f>(SUM(F49:J49)-MAX(F49:J49)-MIN(F49:J49))*E49</f>
        <v>13.65</v>
      </c>
      <c r="M49" s="59">
        <f>M48</f>
        <v>75.300000000000011</v>
      </c>
      <c r="N49" s="52"/>
      <c r="O49" s="60" t="str">
        <f>'[3]СТАРТ+ '!S46</f>
        <v>Каткова Т.В.</v>
      </c>
    </row>
    <row r="50" spans="2:15" ht="12.75" outlineLevel="1">
      <c r="B50" s="53">
        <f>B49</f>
        <v>8</v>
      </c>
      <c r="C50" s="54"/>
      <c r="D50" s="45" t="str">
        <f>'[3]СТАРТ+ '!E46</f>
        <v>101с</v>
      </c>
      <c r="E50" s="55">
        <f>'[3]СТАРТ+ '!F46</f>
        <v>1.4</v>
      </c>
      <c r="F50" s="56">
        <v>3</v>
      </c>
      <c r="G50" s="56">
        <v>3</v>
      </c>
      <c r="H50" s="56">
        <v>3.5</v>
      </c>
      <c r="I50" s="56">
        <v>3</v>
      </c>
      <c r="J50" s="56">
        <v>3</v>
      </c>
      <c r="K50" s="57">
        <f>(SUM(F50:J50)-MAX(F50:J50)-MIN(F50:J50))</f>
        <v>9</v>
      </c>
      <c r="L50" s="58">
        <f>(SUM(F50:J50)-MAX(F50:J50)-MIN(F50:J50))*E50</f>
        <v>12.6</v>
      </c>
      <c r="M50" s="59">
        <f>M49</f>
        <v>75.300000000000011</v>
      </c>
      <c r="N50" s="52"/>
      <c r="O50" s="61" t="str">
        <f>'[3]СТАРТ+ '!S47</f>
        <v xml:space="preserve"> </v>
      </c>
    </row>
    <row r="51" spans="2:15" ht="12.75" outlineLevel="1">
      <c r="B51" s="53">
        <f>B50</f>
        <v>8</v>
      </c>
      <c r="C51" s="54"/>
      <c r="D51" s="45" t="str">
        <f>'[3]СТАРТ+ '!G46</f>
        <v>201с</v>
      </c>
      <c r="E51" s="55">
        <f>'[3]СТАРТ+ '!H46</f>
        <v>1.7</v>
      </c>
      <c r="F51" s="56">
        <v>4</v>
      </c>
      <c r="G51" s="56">
        <v>4.5</v>
      </c>
      <c r="H51" s="56">
        <v>4.5</v>
      </c>
      <c r="I51" s="56">
        <v>4.5</v>
      </c>
      <c r="J51" s="56">
        <v>5</v>
      </c>
      <c r="K51" s="57">
        <f>(SUM(F51:J51)-MAX(F51:J51)-MIN(F51:J51))</f>
        <v>13.5</v>
      </c>
      <c r="L51" s="58">
        <f>(SUM(F51:J51)-MAX(F51:J51)-MIN(F51:J51))*E51</f>
        <v>22.95</v>
      </c>
      <c r="M51" s="59">
        <f>M50</f>
        <v>75.300000000000011</v>
      </c>
      <c r="N51" s="52"/>
    </row>
    <row r="52" spans="2:15" ht="12.75" outlineLevel="1">
      <c r="B52" s="53">
        <f>B51</f>
        <v>8</v>
      </c>
      <c r="C52" s="54"/>
      <c r="D52" s="45" t="str">
        <f>'[3]СТАРТ+ '!I46</f>
        <v>301с</v>
      </c>
      <c r="E52" s="55">
        <f>'[3]СТАРТ+ '!J46</f>
        <v>1.8</v>
      </c>
      <c r="F52" s="56">
        <v>5</v>
      </c>
      <c r="G52" s="56">
        <v>4.5</v>
      </c>
      <c r="H52" s="56">
        <v>4</v>
      </c>
      <c r="I52" s="56">
        <v>5</v>
      </c>
      <c r="J52" s="56">
        <v>5</v>
      </c>
      <c r="K52" s="57">
        <f>(SUM(F52:J52)-MAX(F52:J52)-MIN(F52:J52))</f>
        <v>14.5</v>
      </c>
      <c r="L52" s="58">
        <f>(SUM(F52:J52)-MAX(F52:J52)-MIN(F52:J52))*E52</f>
        <v>26.1</v>
      </c>
      <c r="M52" s="59">
        <f>M51</f>
        <v>75.300000000000011</v>
      </c>
      <c r="N52" s="52"/>
    </row>
    <row r="53" spans="2:15" ht="12.75" outlineLevel="1">
      <c r="B53" s="53">
        <f>B48</f>
        <v>8</v>
      </c>
      <c r="D53" s="49" t="s">
        <v>11</v>
      </c>
      <c r="E53" s="63">
        <f>SUM(E49:E52)</f>
        <v>6.2</v>
      </c>
      <c r="F53" s="64"/>
      <c r="G53" s="64"/>
      <c r="H53" s="64"/>
      <c r="I53" s="64"/>
      <c r="J53" s="64"/>
      <c r="K53" s="65"/>
      <c r="L53" s="66">
        <f>SUM(L49:L52)</f>
        <v>75.300000000000011</v>
      </c>
      <c r="M53" s="59">
        <f>M48</f>
        <v>75.300000000000011</v>
      </c>
      <c r="N53" s="52"/>
    </row>
  </sheetData>
  <mergeCells count="1">
    <mergeCell ref="F3:J3"/>
  </mergeCells>
  <pageMargins left="0.39370078740157483" right="0" top="1.0629921259842521" bottom="0" header="0" footer="0"/>
  <pageSetup paperSize="9" scale="80" orientation="portrait" horizontalDpi="300" verticalDpi="300" r:id="rId1"/>
  <headerFooter alignWithMargins="0"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35"/>
  <sheetViews>
    <sheetView view="pageBreakPreview" zoomScaleNormal="100" zoomScaleSheetLayoutView="100" workbookViewId="0">
      <selection activeCell="O19" sqref="O19"/>
    </sheetView>
  </sheetViews>
  <sheetFormatPr defaultColWidth="8" defaultRowHeight="14.25" outlineLevelRow="1"/>
  <cols>
    <col min="1" max="1" width="5.7109375" style="52" customWidth="1"/>
    <col min="2" max="2" width="2.85546875" style="52" customWidth="1"/>
    <col min="3" max="3" width="4.28515625" style="3" customWidth="1"/>
    <col min="4" max="4" width="7.140625" style="4" customWidth="1"/>
    <col min="5" max="5" width="4.28515625" style="4" customWidth="1"/>
    <col min="6" max="6" width="5.7109375" style="4" customWidth="1"/>
    <col min="7" max="7" width="7.140625" style="3" customWidth="1"/>
    <col min="8" max="11" width="7.140625" style="68" customWidth="1"/>
    <col min="12" max="12" width="7.85546875" style="3" customWidth="1"/>
    <col min="13" max="13" width="8.5703125" style="3" customWidth="1"/>
    <col min="14" max="14" width="9.28515625" style="69" customWidth="1"/>
    <col min="15" max="15" width="5.7109375" style="3" customWidth="1"/>
    <col min="16" max="16" width="18.85546875" style="62" customWidth="1"/>
    <col min="17" max="256" width="8" style="3"/>
    <col min="257" max="257" width="5.7109375" style="3" customWidth="1"/>
    <col min="258" max="258" width="2.85546875" style="3" customWidth="1"/>
    <col min="259" max="259" width="4.28515625" style="3" customWidth="1"/>
    <col min="260" max="260" width="7.140625" style="3" customWidth="1"/>
    <col min="261" max="261" width="4.28515625" style="3" customWidth="1"/>
    <col min="262" max="262" width="5.7109375" style="3" customWidth="1"/>
    <col min="263" max="267" width="7.140625" style="3" customWidth="1"/>
    <col min="268" max="268" width="7.85546875" style="3" customWidth="1"/>
    <col min="269" max="269" width="8.5703125" style="3" customWidth="1"/>
    <col min="270" max="270" width="9.28515625" style="3" customWidth="1"/>
    <col min="271" max="271" width="5.7109375" style="3" customWidth="1"/>
    <col min="272" max="272" width="18.85546875" style="3" customWidth="1"/>
    <col min="273" max="512" width="8" style="3"/>
    <col min="513" max="513" width="5.7109375" style="3" customWidth="1"/>
    <col min="514" max="514" width="2.85546875" style="3" customWidth="1"/>
    <col min="515" max="515" width="4.28515625" style="3" customWidth="1"/>
    <col min="516" max="516" width="7.140625" style="3" customWidth="1"/>
    <col min="517" max="517" width="4.28515625" style="3" customWidth="1"/>
    <col min="518" max="518" width="5.7109375" style="3" customWidth="1"/>
    <col min="519" max="523" width="7.140625" style="3" customWidth="1"/>
    <col min="524" max="524" width="7.85546875" style="3" customWidth="1"/>
    <col min="525" max="525" width="8.5703125" style="3" customWidth="1"/>
    <col min="526" max="526" width="9.28515625" style="3" customWidth="1"/>
    <col min="527" max="527" width="5.7109375" style="3" customWidth="1"/>
    <col min="528" max="528" width="18.85546875" style="3" customWidth="1"/>
    <col min="529" max="768" width="8" style="3"/>
    <col min="769" max="769" width="5.7109375" style="3" customWidth="1"/>
    <col min="770" max="770" width="2.85546875" style="3" customWidth="1"/>
    <col min="771" max="771" width="4.28515625" style="3" customWidth="1"/>
    <col min="772" max="772" width="7.140625" style="3" customWidth="1"/>
    <col min="773" max="773" width="4.28515625" style="3" customWidth="1"/>
    <col min="774" max="774" width="5.7109375" style="3" customWidth="1"/>
    <col min="775" max="779" width="7.140625" style="3" customWidth="1"/>
    <col min="780" max="780" width="7.85546875" style="3" customWidth="1"/>
    <col min="781" max="781" width="8.5703125" style="3" customWidth="1"/>
    <col min="782" max="782" width="9.28515625" style="3" customWidth="1"/>
    <col min="783" max="783" width="5.7109375" style="3" customWidth="1"/>
    <col min="784" max="784" width="18.85546875" style="3" customWidth="1"/>
    <col min="785" max="1024" width="8" style="3"/>
    <col min="1025" max="1025" width="5.7109375" style="3" customWidth="1"/>
    <col min="1026" max="1026" width="2.85546875" style="3" customWidth="1"/>
    <col min="1027" max="1027" width="4.28515625" style="3" customWidth="1"/>
    <col min="1028" max="1028" width="7.140625" style="3" customWidth="1"/>
    <col min="1029" max="1029" width="4.28515625" style="3" customWidth="1"/>
    <col min="1030" max="1030" width="5.7109375" style="3" customWidth="1"/>
    <col min="1031" max="1035" width="7.140625" style="3" customWidth="1"/>
    <col min="1036" max="1036" width="7.85546875" style="3" customWidth="1"/>
    <col min="1037" max="1037" width="8.5703125" style="3" customWidth="1"/>
    <col min="1038" max="1038" width="9.28515625" style="3" customWidth="1"/>
    <col min="1039" max="1039" width="5.7109375" style="3" customWidth="1"/>
    <col min="1040" max="1040" width="18.85546875" style="3" customWidth="1"/>
    <col min="1041" max="1280" width="8" style="3"/>
    <col min="1281" max="1281" width="5.7109375" style="3" customWidth="1"/>
    <col min="1282" max="1282" width="2.85546875" style="3" customWidth="1"/>
    <col min="1283" max="1283" width="4.28515625" style="3" customWidth="1"/>
    <col min="1284" max="1284" width="7.140625" style="3" customWidth="1"/>
    <col min="1285" max="1285" width="4.28515625" style="3" customWidth="1"/>
    <col min="1286" max="1286" width="5.7109375" style="3" customWidth="1"/>
    <col min="1287" max="1291" width="7.140625" style="3" customWidth="1"/>
    <col min="1292" max="1292" width="7.85546875" style="3" customWidth="1"/>
    <col min="1293" max="1293" width="8.5703125" style="3" customWidth="1"/>
    <col min="1294" max="1294" width="9.28515625" style="3" customWidth="1"/>
    <col min="1295" max="1295" width="5.7109375" style="3" customWidth="1"/>
    <col min="1296" max="1296" width="18.85546875" style="3" customWidth="1"/>
    <col min="1297" max="1536" width="8" style="3"/>
    <col min="1537" max="1537" width="5.7109375" style="3" customWidth="1"/>
    <col min="1538" max="1538" width="2.85546875" style="3" customWidth="1"/>
    <col min="1539" max="1539" width="4.28515625" style="3" customWidth="1"/>
    <col min="1540" max="1540" width="7.140625" style="3" customWidth="1"/>
    <col min="1541" max="1541" width="4.28515625" style="3" customWidth="1"/>
    <col min="1542" max="1542" width="5.7109375" style="3" customWidth="1"/>
    <col min="1543" max="1547" width="7.140625" style="3" customWidth="1"/>
    <col min="1548" max="1548" width="7.85546875" style="3" customWidth="1"/>
    <col min="1549" max="1549" width="8.5703125" style="3" customWidth="1"/>
    <col min="1550" max="1550" width="9.28515625" style="3" customWidth="1"/>
    <col min="1551" max="1551" width="5.7109375" style="3" customWidth="1"/>
    <col min="1552" max="1552" width="18.85546875" style="3" customWidth="1"/>
    <col min="1553" max="1792" width="8" style="3"/>
    <col min="1793" max="1793" width="5.7109375" style="3" customWidth="1"/>
    <col min="1794" max="1794" width="2.85546875" style="3" customWidth="1"/>
    <col min="1795" max="1795" width="4.28515625" style="3" customWidth="1"/>
    <col min="1796" max="1796" width="7.140625" style="3" customWidth="1"/>
    <col min="1797" max="1797" width="4.28515625" style="3" customWidth="1"/>
    <col min="1798" max="1798" width="5.7109375" style="3" customWidth="1"/>
    <col min="1799" max="1803" width="7.140625" style="3" customWidth="1"/>
    <col min="1804" max="1804" width="7.85546875" style="3" customWidth="1"/>
    <col min="1805" max="1805" width="8.5703125" style="3" customWidth="1"/>
    <col min="1806" max="1806" width="9.28515625" style="3" customWidth="1"/>
    <col min="1807" max="1807" width="5.7109375" style="3" customWidth="1"/>
    <col min="1808" max="1808" width="18.85546875" style="3" customWidth="1"/>
    <col min="1809" max="2048" width="8" style="3"/>
    <col min="2049" max="2049" width="5.7109375" style="3" customWidth="1"/>
    <col min="2050" max="2050" width="2.85546875" style="3" customWidth="1"/>
    <col min="2051" max="2051" width="4.28515625" style="3" customWidth="1"/>
    <col min="2052" max="2052" width="7.140625" style="3" customWidth="1"/>
    <col min="2053" max="2053" width="4.28515625" style="3" customWidth="1"/>
    <col min="2054" max="2054" width="5.7109375" style="3" customWidth="1"/>
    <col min="2055" max="2059" width="7.140625" style="3" customWidth="1"/>
    <col min="2060" max="2060" width="7.85546875" style="3" customWidth="1"/>
    <col min="2061" max="2061" width="8.5703125" style="3" customWidth="1"/>
    <col min="2062" max="2062" width="9.28515625" style="3" customWidth="1"/>
    <col min="2063" max="2063" width="5.7109375" style="3" customWidth="1"/>
    <col min="2064" max="2064" width="18.85546875" style="3" customWidth="1"/>
    <col min="2065" max="2304" width="8" style="3"/>
    <col min="2305" max="2305" width="5.7109375" style="3" customWidth="1"/>
    <col min="2306" max="2306" width="2.85546875" style="3" customWidth="1"/>
    <col min="2307" max="2307" width="4.28515625" style="3" customWidth="1"/>
    <col min="2308" max="2308" width="7.140625" style="3" customWidth="1"/>
    <col min="2309" max="2309" width="4.28515625" style="3" customWidth="1"/>
    <col min="2310" max="2310" width="5.7109375" style="3" customWidth="1"/>
    <col min="2311" max="2315" width="7.140625" style="3" customWidth="1"/>
    <col min="2316" max="2316" width="7.85546875" style="3" customWidth="1"/>
    <col min="2317" max="2317" width="8.5703125" style="3" customWidth="1"/>
    <col min="2318" max="2318" width="9.28515625" style="3" customWidth="1"/>
    <col min="2319" max="2319" width="5.7109375" style="3" customWidth="1"/>
    <col min="2320" max="2320" width="18.85546875" style="3" customWidth="1"/>
    <col min="2321" max="2560" width="8" style="3"/>
    <col min="2561" max="2561" width="5.7109375" style="3" customWidth="1"/>
    <col min="2562" max="2562" width="2.85546875" style="3" customWidth="1"/>
    <col min="2563" max="2563" width="4.28515625" style="3" customWidth="1"/>
    <col min="2564" max="2564" width="7.140625" style="3" customWidth="1"/>
    <col min="2565" max="2565" width="4.28515625" style="3" customWidth="1"/>
    <col min="2566" max="2566" width="5.7109375" style="3" customWidth="1"/>
    <col min="2567" max="2571" width="7.140625" style="3" customWidth="1"/>
    <col min="2572" max="2572" width="7.85546875" style="3" customWidth="1"/>
    <col min="2573" max="2573" width="8.5703125" style="3" customWidth="1"/>
    <col min="2574" max="2574" width="9.28515625" style="3" customWidth="1"/>
    <col min="2575" max="2575" width="5.7109375" style="3" customWidth="1"/>
    <col min="2576" max="2576" width="18.85546875" style="3" customWidth="1"/>
    <col min="2577" max="2816" width="8" style="3"/>
    <col min="2817" max="2817" width="5.7109375" style="3" customWidth="1"/>
    <col min="2818" max="2818" width="2.85546875" style="3" customWidth="1"/>
    <col min="2819" max="2819" width="4.28515625" style="3" customWidth="1"/>
    <col min="2820" max="2820" width="7.140625" style="3" customWidth="1"/>
    <col min="2821" max="2821" width="4.28515625" style="3" customWidth="1"/>
    <col min="2822" max="2822" width="5.7109375" style="3" customWidth="1"/>
    <col min="2823" max="2827" width="7.140625" style="3" customWidth="1"/>
    <col min="2828" max="2828" width="7.85546875" style="3" customWidth="1"/>
    <col min="2829" max="2829" width="8.5703125" style="3" customWidth="1"/>
    <col min="2830" max="2830" width="9.28515625" style="3" customWidth="1"/>
    <col min="2831" max="2831" width="5.7109375" style="3" customWidth="1"/>
    <col min="2832" max="2832" width="18.85546875" style="3" customWidth="1"/>
    <col min="2833" max="3072" width="8" style="3"/>
    <col min="3073" max="3073" width="5.7109375" style="3" customWidth="1"/>
    <col min="3074" max="3074" width="2.85546875" style="3" customWidth="1"/>
    <col min="3075" max="3075" width="4.28515625" style="3" customWidth="1"/>
    <col min="3076" max="3076" width="7.140625" style="3" customWidth="1"/>
    <col min="3077" max="3077" width="4.28515625" style="3" customWidth="1"/>
    <col min="3078" max="3078" width="5.7109375" style="3" customWidth="1"/>
    <col min="3079" max="3083" width="7.140625" style="3" customWidth="1"/>
    <col min="3084" max="3084" width="7.85546875" style="3" customWidth="1"/>
    <col min="3085" max="3085" width="8.5703125" style="3" customWidth="1"/>
    <col min="3086" max="3086" width="9.28515625" style="3" customWidth="1"/>
    <col min="3087" max="3087" width="5.7109375" style="3" customWidth="1"/>
    <col min="3088" max="3088" width="18.85546875" style="3" customWidth="1"/>
    <col min="3089" max="3328" width="8" style="3"/>
    <col min="3329" max="3329" width="5.7109375" style="3" customWidth="1"/>
    <col min="3330" max="3330" width="2.85546875" style="3" customWidth="1"/>
    <col min="3331" max="3331" width="4.28515625" style="3" customWidth="1"/>
    <col min="3332" max="3332" width="7.140625" style="3" customWidth="1"/>
    <col min="3333" max="3333" width="4.28515625" style="3" customWidth="1"/>
    <col min="3334" max="3334" width="5.7109375" style="3" customWidth="1"/>
    <col min="3335" max="3339" width="7.140625" style="3" customWidth="1"/>
    <col min="3340" max="3340" width="7.85546875" style="3" customWidth="1"/>
    <col min="3341" max="3341" width="8.5703125" style="3" customWidth="1"/>
    <col min="3342" max="3342" width="9.28515625" style="3" customWidth="1"/>
    <col min="3343" max="3343" width="5.7109375" style="3" customWidth="1"/>
    <col min="3344" max="3344" width="18.85546875" style="3" customWidth="1"/>
    <col min="3345" max="3584" width="8" style="3"/>
    <col min="3585" max="3585" width="5.7109375" style="3" customWidth="1"/>
    <col min="3586" max="3586" width="2.85546875" style="3" customWidth="1"/>
    <col min="3587" max="3587" width="4.28515625" style="3" customWidth="1"/>
    <col min="3588" max="3588" width="7.140625" style="3" customWidth="1"/>
    <col min="3589" max="3589" width="4.28515625" style="3" customWidth="1"/>
    <col min="3590" max="3590" width="5.7109375" style="3" customWidth="1"/>
    <col min="3591" max="3595" width="7.140625" style="3" customWidth="1"/>
    <col min="3596" max="3596" width="7.85546875" style="3" customWidth="1"/>
    <col min="3597" max="3597" width="8.5703125" style="3" customWidth="1"/>
    <col min="3598" max="3598" width="9.28515625" style="3" customWidth="1"/>
    <col min="3599" max="3599" width="5.7109375" style="3" customWidth="1"/>
    <col min="3600" max="3600" width="18.85546875" style="3" customWidth="1"/>
    <col min="3601" max="3840" width="8" style="3"/>
    <col min="3841" max="3841" width="5.7109375" style="3" customWidth="1"/>
    <col min="3842" max="3842" width="2.85546875" style="3" customWidth="1"/>
    <col min="3843" max="3843" width="4.28515625" style="3" customWidth="1"/>
    <col min="3844" max="3844" width="7.140625" style="3" customWidth="1"/>
    <col min="3845" max="3845" width="4.28515625" style="3" customWidth="1"/>
    <col min="3846" max="3846" width="5.7109375" style="3" customWidth="1"/>
    <col min="3847" max="3851" width="7.140625" style="3" customWidth="1"/>
    <col min="3852" max="3852" width="7.85546875" style="3" customWidth="1"/>
    <col min="3853" max="3853" width="8.5703125" style="3" customWidth="1"/>
    <col min="3854" max="3854" width="9.28515625" style="3" customWidth="1"/>
    <col min="3855" max="3855" width="5.7109375" style="3" customWidth="1"/>
    <col min="3856" max="3856" width="18.85546875" style="3" customWidth="1"/>
    <col min="3857" max="4096" width="8" style="3"/>
    <col min="4097" max="4097" width="5.7109375" style="3" customWidth="1"/>
    <col min="4098" max="4098" width="2.85546875" style="3" customWidth="1"/>
    <col min="4099" max="4099" width="4.28515625" style="3" customWidth="1"/>
    <col min="4100" max="4100" width="7.140625" style="3" customWidth="1"/>
    <col min="4101" max="4101" width="4.28515625" style="3" customWidth="1"/>
    <col min="4102" max="4102" width="5.7109375" style="3" customWidth="1"/>
    <col min="4103" max="4107" width="7.140625" style="3" customWidth="1"/>
    <col min="4108" max="4108" width="7.85546875" style="3" customWidth="1"/>
    <col min="4109" max="4109" width="8.5703125" style="3" customWidth="1"/>
    <col min="4110" max="4110" width="9.28515625" style="3" customWidth="1"/>
    <col min="4111" max="4111" width="5.7109375" style="3" customWidth="1"/>
    <col min="4112" max="4112" width="18.85546875" style="3" customWidth="1"/>
    <col min="4113" max="4352" width="8" style="3"/>
    <col min="4353" max="4353" width="5.7109375" style="3" customWidth="1"/>
    <col min="4354" max="4354" width="2.85546875" style="3" customWidth="1"/>
    <col min="4355" max="4355" width="4.28515625" style="3" customWidth="1"/>
    <col min="4356" max="4356" width="7.140625" style="3" customWidth="1"/>
    <col min="4357" max="4357" width="4.28515625" style="3" customWidth="1"/>
    <col min="4358" max="4358" width="5.7109375" style="3" customWidth="1"/>
    <col min="4359" max="4363" width="7.140625" style="3" customWidth="1"/>
    <col min="4364" max="4364" width="7.85546875" style="3" customWidth="1"/>
    <col min="4365" max="4365" width="8.5703125" style="3" customWidth="1"/>
    <col min="4366" max="4366" width="9.28515625" style="3" customWidth="1"/>
    <col min="4367" max="4367" width="5.7109375" style="3" customWidth="1"/>
    <col min="4368" max="4368" width="18.85546875" style="3" customWidth="1"/>
    <col min="4369" max="4608" width="8" style="3"/>
    <col min="4609" max="4609" width="5.7109375" style="3" customWidth="1"/>
    <col min="4610" max="4610" width="2.85546875" style="3" customWidth="1"/>
    <col min="4611" max="4611" width="4.28515625" style="3" customWidth="1"/>
    <col min="4612" max="4612" width="7.140625" style="3" customWidth="1"/>
    <col min="4613" max="4613" width="4.28515625" style="3" customWidth="1"/>
    <col min="4614" max="4614" width="5.7109375" style="3" customWidth="1"/>
    <col min="4615" max="4619" width="7.140625" style="3" customWidth="1"/>
    <col min="4620" max="4620" width="7.85546875" style="3" customWidth="1"/>
    <col min="4621" max="4621" width="8.5703125" style="3" customWidth="1"/>
    <col min="4622" max="4622" width="9.28515625" style="3" customWidth="1"/>
    <col min="4623" max="4623" width="5.7109375" style="3" customWidth="1"/>
    <col min="4624" max="4624" width="18.85546875" style="3" customWidth="1"/>
    <col min="4625" max="4864" width="8" style="3"/>
    <col min="4865" max="4865" width="5.7109375" style="3" customWidth="1"/>
    <col min="4866" max="4866" width="2.85546875" style="3" customWidth="1"/>
    <col min="4867" max="4867" width="4.28515625" style="3" customWidth="1"/>
    <col min="4868" max="4868" width="7.140625" style="3" customWidth="1"/>
    <col min="4869" max="4869" width="4.28515625" style="3" customWidth="1"/>
    <col min="4870" max="4870" width="5.7109375" style="3" customWidth="1"/>
    <col min="4871" max="4875" width="7.140625" style="3" customWidth="1"/>
    <col min="4876" max="4876" width="7.85546875" style="3" customWidth="1"/>
    <col min="4877" max="4877" width="8.5703125" style="3" customWidth="1"/>
    <col min="4878" max="4878" width="9.28515625" style="3" customWidth="1"/>
    <col min="4879" max="4879" width="5.7109375" style="3" customWidth="1"/>
    <col min="4880" max="4880" width="18.85546875" style="3" customWidth="1"/>
    <col min="4881" max="5120" width="8" style="3"/>
    <col min="5121" max="5121" width="5.7109375" style="3" customWidth="1"/>
    <col min="5122" max="5122" width="2.85546875" style="3" customWidth="1"/>
    <col min="5123" max="5123" width="4.28515625" style="3" customWidth="1"/>
    <col min="5124" max="5124" width="7.140625" style="3" customWidth="1"/>
    <col min="5125" max="5125" width="4.28515625" style="3" customWidth="1"/>
    <col min="5126" max="5126" width="5.7109375" style="3" customWidth="1"/>
    <col min="5127" max="5131" width="7.140625" style="3" customWidth="1"/>
    <col min="5132" max="5132" width="7.85546875" style="3" customWidth="1"/>
    <col min="5133" max="5133" width="8.5703125" style="3" customWidth="1"/>
    <col min="5134" max="5134" width="9.28515625" style="3" customWidth="1"/>
    <col min="5135" max="5135" width="5.7109375" style="3" customWidth="1"/>
    <col min="5136" max="5136" width="18.85546875" style="3" customWidth="1"/>
    <col min="5137" max="5376" width="8" style="3"/>
    <col min="5377" max="5377" width="5.7109375" style="3" customWidth="1"/>
    <col min="5378" max="5378" width="2.85546875" style="3" customWidth="1"/>
    <col min="5379" max="5379" width="4.28515625" style="3" customWidth="1"/>
    <col min="5380" max="5380" width="7.140625" style="3" customWidth="1"/>
    <col min="5381" max="5381" width="4.28515625" style="3" customWidth="1"/>
    <col min="5382" max="5382" width="5.7109375" style="3" customWidth="1"/>
    <col min="5383" max="5387" width="7.140625" style="3" customWidth="1"/>
    <col min="5388" max="5388" width="7.85546875" style="3" customWidth="1"/>
    <col min="5389" max="5389" width="8.5703125" style="3" customWidth="1"/>
    <col min="5390" max="5390" width="9.28515625" style="3" customWidth="1"/>
    <col min="5391" max="5391" width="5.7109375" style="3" customWidth="1"/>
    <col min="5392" max="5392" width="18.85546875" style="3" customWidth="1"/>
    <col min="5393" max="5632" width="8" style="3"/>
    <col min="5633" max="5633" width="5.7109375" style="3" customWidth="1"/>
    <col min="5634" max="5634" width="2.85546875" style="3" customWidth="1"/>
    <col min="5635" max="5635" width="4.28515625" style="3" customWidth="1"/>
    <col min="5636" max="5636" width="7.140625" style="3" customWidth="1"/>
    <col min="5637" max="5637" width="4.28515625" style="3" customWidth="1"/>
    <col min="5638" max="5638" width="5.7109375" style="3" customWidth="1"/>
    <col min="5639" max="5643" width="7.140625" style="3" customWidth="1"/>
    <col min="5644" max="5644" width="7.85546875" style="3" customWidth="1"/>
    <col min="5645" max="5645" width="8.5703125" style="3" customWidth="1"/>
    <col min="5646" max="5646" width="9.28515625" style="3" customWidth="1"/>
    <col min="5647" max="5647" width="5.7109375" style="3" customWidth="1"/>
    <col min="5648" max="5648" width="18.85546875" style="3" customWidth="1"/>
    <col min="5649" max="5888" width="8" style="3"/>
    <col min="5889" max="5889" width="5.7109375" style="3" customWidth="1"/>
    <col min="5890" max="5890" width="2.85546875" style="3" customWidth="1"/>
    <col min="5891" max="5891" width="4.28515625" style="3" customWidth="1"/>
    <col min="5892" max="5892" width="7.140625" style="3" customWidth="1"/>
    <col min="5893" max="5893" width="4.28515625" style="3" customWidth="1"/>
    <col min="5894" max="5894" width="5.7109375" style="3" customWidth="1"/>
    <col min="5895" max="5899" width="7.140625" style="3" customWidth="1"/>
    <col min="5900" max="5900" width="7.85546875" style="3" customWidth="1"/>
    <col min="5901" max="5901" width="8.5703125" style="3" customWidth="1"/>
    <col min="5902" max="5902" width="9.28515625" style="3" customWidth="1"/>
    <col min="5903" max="5903" width="5.7109375" style="3" customWidth="1"/>
    <col min="5904" max="5904" width="18.85546875" style="3" customWidth="1"/>
    <col min="5905" max="6144" width="8" style="3"/>
    <col min="6145" max="6145" width="5.7109375" style="3" customWidth="1"/>
    <col min="6146" max="6146" width="2.85546875" style="3" customWidth="1"/>
    <col min="6147" max="6147" width="4.28515625" style="3" customWidth="1"/>
    <col min="6148" max="6148" width="7.140625" style="3" customWidth="1"/>
    <col min="6149" max="6149" width="4.28515625" style="3" customWidth="1"/>
    <col min="6150" max="6150" width="5.7109375" style="3" customWidth="1"/>
    <col min="6151" max="6155" width="7.140625" style="3" customWidth="1"/>
    <col min="6156" max="6156" width="7.85546875" style="3" customWidth="1"/>
    <col min="6157" max="6157" width="8.5703125" style="3" customWidth="1"/>
    <col min="6158" max="6158" width="9.28515625" style="3" customWidth="1"/>
    <col min="6159" max="6159" width="5.7109375" style="3" customWidth="1"/>
    <col min="6160" max="6160" width="18.85546875" style="3" customWidth="1"/>
    <col min="6161" max="6400" width="8" style="3"/>
    <col min="6401" max="6401" width="5.7109375" style="3" customWidth="1"/>
    <col min="6402" max="6402" width="2.85546875" style="3" customWidth="1"/>
    <col min="6403" max="6403" width="4.28515625" style="3" customWidth="1"/>
    <col min="6404" max="6404" width="7.140625" style="3" customWidth="1"/>
    <col min="6405" max="6405" width="4.28515625" style="3" customWidth="1"/>
    <col min="6406" max="6406" width="5.7109375" style="3" customWidth="1"/>
    <col min="6407" max="6411" width="7.140625" style="3" customWidth="1"/>
    <col min="6412" max="6412" width="7.85546875" style="3" customWidth="1"/>
    <col min="6413" max="6413" width="8.5703125" style="3" customWidth="1"/>
    <col min="6414" max="6414" width="9.28515625" style="3" customWidth="1"/>
    <col min="6415" max="6415" width="5.7109375" style="3" customWidth="1"/>
    <col min="6416" max="6416" width="18.85546875" style="3" customWidth="1"/>
    <col min="6417" max="6656" width="8" style="3"/>
    <col min="6657" max="6657" width="5.7109375" style="3" customWidth="1"/>
    <col min="6658" max="6658" width="2.85546875" style="3" customWidth="1"/>
    <col min="6659" max="6659" width="4.28515625" style="3" customWidth="1"/>
    <col min="6660" max="6660" width="7.140625" style="3" customWidth="1"/>
    <col min="6661" max="6661" width="4.28515625" style="3" customWidth="1"/>
    <col min="6662" max="6662" width="5.7109375" style="3" customWidth="1"/>
    <col min="6663" max="6667" width="7.140625" style="3" customWidth="1"/>
    <col min="6668" max="6668" width="7.85546875" style="3" customWidth="1"/>
    <col min="6669" max="6669" width="8.5703125" style="3" customWidth="1"/>
    <col min="6670" max="6670" width="9.28515625" style="3" customWidth="1"/>
    <col min="6671" max="6671" width="5.7109375" style="3" customWidth="1"/>
    <col min="6672" max="6672" width="18.85546875" style="3" customWidth="1"/>
    <col min="6673" max="6912" width="8" style="3"/>
    <col min="6913" max="6913" width="5.7109375" style="3" customWidth="1"/>
    <col min="6914" max="6914" width="2.85546875" style="3" customWidth="1"/>
    <col min="6915" max="6915" width="4.28515625" style="3" customWidth="1"/>
    <col min="6916" max="6916" width="7.140625" style="3" customWidth="1"/>
    <col min="6917" max="6917" width="4.28515625" style="3" customWidth="1"/>
    <col min="6918" max="6918" width="5.7109375" style="3" customWidth="1"/>
    <col min="6919" max="6923" width="7.140625" style="3" customWidth="1"/>
    <col min="6924" max="6924" width="7.85546875" style="3" customWidth="1"/>
    <col min="6925" max="6925" width="8.5703125" style="3" customWidth="1"/>
    <col min="6926" max="6926" width="9.28515625" style="3" customWidth="1"/>
    <col min="6927" max="6927" width="5.7109375" style="3" customWidth="1"/>
    <col min="6928" max="6928" width="18.85546875" style="3" customWidth="1"/>
    <col min="6929" max="7168" width="8" style="3"/>
    <col min="7169" max="7169" width="5.7109375" style="3" customWidth="1"/>
    <col min="7170" max="7170" width="2.85546875" style="3" customWidth="1"/>
    <col min="7171" max="7171" width="4.28515625" style="3" customWidth="1"/>
    <col min="7172" max="7172" width="7.140625" style="3" customWidth="1"/>
    <col min="7173" max="7173" width="4.28515625" style="3" customWidth="1"/>
    <col min="7174" max="7174" width="5.7109375" style="3" customWidth="1"/>
    <col min="7175" max="7179" width="7.140625" style="3" customWidth="1"/>
    <col min="7180" max="7180" width="7.85546875" style="3" customWidth="1"/>
    <col min="7181" max="7181" width="8.5703125" style="3" customWidth="1"/>
    <col min="7182" max="7182" width="9.28515625" style="3" customWidth="1"/>
    <col min="7183" max="7183" width="5.7109375" style="3" customWidth="1"/>
    <col min="7184" max="7184" width="18.85546875" style="3" customWidth="1"/>
    <col min="7185" max="7424" width="8" style="3"/>
    <col min="7425" max="7425" width="5.7109375" style="3" customWidth="1"/>
    <col min="7426" max="7426" width="2.85546875" style="3" customWidth="1"/>
    <col min="7427" max="7427" width="4.28515625" style="3" customWidth="1"/>
    <col min="7428" max="7428" width="7.140625" style="3" customWidth="1"/>
    <col min="7429" max="7429" width="4.28515625" style="3" customWidth="1"/>
    <col min="7430" max="7430" width="5.7109375" style="3" customWidth="1"/>
    <col min="7431" max="7435" width="7.140625" style="3" customWidth="1"/>
    <col min="7436" max="7436" width="7.85546875" style="3" customWidth="1"/>
    <col min="7437" max="7437" width="8.5703125" style="3" customWidth="1"/>
    <col min="7438" max="7438" width="9.28515625" style="3" customWidth="1"/>
    <col min="7439" max="7439" width="5.7109375" style="3" customWidth="1"/>
    <col min="7440" max="7440" width="18.85546875" style="3" customWidth="1"/>
    <col min="7441" max="7680" width="8" style="3"/>
    <col min="7681" max="7681" width="5.7109375" style="3" customWidth="1"/>
    <col min="7682" max="7682" width="2.85546875" style="3" customWidth="1"/>
    <col min="7683" max="7683" width="4.28515625" style="3" customWidth="1"/>
    <col min="7684" max="7684" width="7.140625" style="3" customWidth="1"/>
    <col min="7685" max="7685" width="4.28515625" style="3" customWidth="1"/>
    <col min="7686" max="7686" width="5.7109375" style="3" customWidth="1"/>
    <col min="7687" max="7691" width="7.140625" style="3" customWidth="1"/>
    <col min="7692" max="7692" width="7.85546875" style="3" customWidth="1"/>
    <col min="7693" max="7693" width="8.5703125" style="3" customWidth="1"/>
    <col min="7694" max="7694" width="9.28515625" style="3" customWidth="1"/>
    <col min="7695" max="7695" width="5.7109375" style="3" customWidth="1"/>
    <col min="7696" max="7696" width="18.85546875" style="3" customWidth="1"/>
    <col min="7697" max="7936" width="8" style="3"/>
    <col min="7937" max="7937" width="5.7109375" style="3" customWidth="1"/>
    <col min="7938" max="7938" width="2.85546875" style="3" customWidth="1"/>
    <col min="7939" max="7939" width="4.28515625" style="3" customWidth="1"/>
    <col min="7940" max="7940" width="7.140625" style="3" customWidth="1"/>
    <col min="7941" max="7941" width="4.28515625" style="3" customWidth="1"/>
    <col min="7942" max="7942" width="5.7109375" style="3" customWidth="1"/>
    <col min="7943" max="7947" width="7.140625" style="3" customWidth="1"/>
    <col min="7948" max="7948" width="7.85546875" style="3" customWidth="1"/>
    <col min="7949" max="7949" width="8.5703125" style="3" customWidth="1"/>
    <col min="7950" max="7950" width="9.28515625" style="3" customWidth="1"/>
    <col min="7951" max="7951" width="5.7109375" style="3" customWidth="1"/>
    <col min="7952" max="7952" width="18.85546875" style="3" customWidth="1"/>
    <col min="7953" max="8192" width="8" style="3"/>
    <col min="8193" max="8193" width="5.7109375" style="3" customWidth="1"/>
    <col min="8194" max="8194" width="2.85546875" style="3" customWidth="1"/>
    <col min="8195" max="8195" width="4.28515625" style="3" customWidth="1"/>
    <col min="8196" max="8196" width="7.140625" style="3" customWidth="1"/>
    <col min="8197" max="8197" width="4.28515625" style="3" customWidth="1"/>
    <col min="8198" max="8198" width="5.7109375" style="3" customWidth="1"/>
    <col min="8199" max="8203" width="7.140625" style="3" customWidth="1"/>
    <col min="8204" max="8204" width="7.85546875" style="3" customWidth="1"/>
    <col min="8205" max="8205" width="8.5703125" style="3" customWidth="1"/>
    <col min="8206" max="8206" width="9.28515625" style="3" customWidth="1"/>
    <col min="8207" max="8207" width="5.7109375" style="3" customWidth="1"/>
    <col min="8208" max="8208" width="18.85546875" style="3" customWidth="1"/>
    <col min="8209" max="8448" width="8" style="3"/>
    <col min="8449" max="8449" width="5.7109375" style="3" customWidth="1"/>
    <col min="8450" max="8450" width="2.85546875" style="3" customWidth="1"/>
    <col min="8451" max="8451" width="4.28515625" style="3" customWidth="1"/>
    <col min="8452" max="8452" width="7.140625" style="3" customWidth="1"/>
    <col min="8453" max="8453" width="4.28515625" style="3" customWidth="1"/>
    <col min="8454" max="8454" width="5.7109375" style="3" customWidth="1"/>
    <col min="8455" max="8459" width="7.140625" style="3" customWidth="1"/>
    <col min="8460" max="8460" width="7.85546875" style="3" customWidth="1"/>
    <col min="8461" max="8461" width="8.5703125" style="3" customWidth="1"/>
    <col min="8462" max="8462" width="9.28515625" style="3" customWidth="1"/>
    <col min="8463" max="8463" width="5.7109375" style="3" customWidth="1"/>
    <col min="8464" max="8464" width="18.85546875" style="3" customWidth="1"/>
    <col min="8465" max="8704" width="8" style="3"/>
    <col min="8705" max="8705" width="5.7109375" style="3" customWidth="1"/>
    <col min="8706" max="8706" width="2.85546875" style="3" customWidth="1"/>
    <col min="8707" max="8707" width="4.28515625" style="3" customWidth="1"/>
    <col min="8708" max="8708" width="7.140625" style="3" customWidth="1"/>
    <col min="8709" max="8709" width="4.28515625" style="3" customWidth="1"/>
    <col min="8710" max="8710" width="5.7109375" style="3" customWidth="1"/>
    <col min="8711" max="8715" width="7.140625" style="3" customWidth="1"/>
    <col min="8716" max="8716" width="7.85546875" style="3" customWidth="1"/>
    <col min="8717" max="8717" width="8.5703125" style="3" customWidth="1"/>
    <col min="8718" max="8718" width="9.28515625" style="3" customWidth="1"/>
    <col min="8719" max="8719" width="5.7109375" style="3" customWidth="1"/>
    <col min="8720" max="8720" width="18.85546875" style="3" customWidth="1"/>
    <col min="8721" max="8960" width="8" style="3"/>
    <col min="8961" max="8961" width="5.7109375" style="3" customWidth="1"/>
    <col min="8962" max="8962" width="2.85546875" style="3" customWidth="1"/>
    <col min="8963" max="8963" width="4.28515625" style="3" customWidth="1"/>
    <col min="8964" max="8964" width="7.140625" style="3" customWidth="1"/>
    <col min="8965" max="8965" width="4.28515625" style="3" customWidth="1"/>
    <col min="8966" max="8966" width="5.7109375" style="3" customWidth="1"/>
    <col min="8967" max="8971" width="7.140625" style="3" customWidth="1"/>
    <col min="8972" max="8972" width="7.85546875" style="3" customWidth="1"/>
    <col min="8973" max="8973" width="8.5703125" style="3" customWidth="1"/>
    <col min="8974" max="8974" width="9.28515625" style="3" customWidth="1"/>
    <col min="8975" max="8975" width="5.7109375" style="3" customWidth="1"/>
    <col min="8976" max="8976" width="18.85546875" style="3" customWidth="1"/>
    <col min="8977" max="9216" width="8" style="3"/>
    <col min="9217" max="9217" width="5.7109375" style="3" customWidth="1"/>
    <col min="9218" max="9218" width="2.85546875" style="3" customWidth="1"/>
    <col min="9219" max="9219" width="4.28515625" style="3" customWidth="1"/>
    <col min="9220" max="9220" width="7.140625" style="3" customWidth="1"/>
    <col min="9221" max="9221" width="4.28515625" style="3" customWidth="1"/>
    <col min="9222" max="9222" width="5.7109375" style="3" customWidth="1"/>
    <col min="9223" max="9227" width="7.140625" style="3" customWidth="1"/>
    <col min="9228" max="9228" width="7.85546875" style="3" customWidth="1"/>
    <col min="9229" max="9229" width="8.5703125" style="3" customWidth="1"/>
    <col min="9230" max="9230" width="9.28515625" style="3" customWidth="1"/>
    <col min="9231" max="9231" width="5.7109375" style="3" customWidth="1"/>
    <col min="9232" max="9232" width="18.85546875" style="3" customWidth="1"/>
    <col min="9233" max="9472" width="8" style="3"/>
    <col min="9473" max="9473" width="5.7109375" style="3" customWidth="1"/>
    <col min="9474" max="9474" width="2.85546875" style="3" customWidth="1"/>
    <col min="9475" max="9475" width="4.28515625" style="3" customWidth="1"/>
    <col min="9476" max="9476" width="7.140625" style="3" customWidth="1"/>
    <col min="9477" max="9477" width="4.28515625" style="3" customWidth="1"/>
    <col min="9478" max="9478" width="5.7109375" style="3" customWidth="1"/>
    <col min="9479" max="9483" width="7.140625" style="3" customWidth="1"/>
    <col min="9484" max="9484" width="7.85546875" style="3" customWidth="1"/>
    <col min="9485" max="9485" width="8.5703125" style="3" customWidth="1"/>
    <col min="9486" max="9486" width="9.28515625" style="3" customWidth="1"/>
    <col min="9487" max="9487" width="5.7109375" style="3" customWidth="1"/>
    <col min="9488" max="9488" width="18.85546875" style="3" customWidth="1"/>
    <col min="9489" max="9728" width="8" style="3"/>
    <col min="9729" max="9729" width="5.7109375" style="3" customWidth="1"/>
    <col min="9730" max="9730" width="2.85546875" style="3" customWidth="1"/>
    <col min="9731" max="9731" width="4.28515625" style="3" customWidth="1"/>
    <col min="9732" max="9732" width="7.140625" style="3" customWidth="1"/>
    <col min="9733" max="9733" width="4.28515625" style="3" customWidth="1"/>
    <col min="9734" max="9734" width="5.7109375" style="3" customWidth="1"/>
    <col min="9735" max="9739" width="7.140625" style="3" customWidth="1"/>
    <col min="9740" max="9740" width="7.85546875" style="3" customWidth="1"/>
    <col min="9741" max="9741" width="8.5703125" style="3" customWidth="1"/>
    <col min="9742" max="9742" width="9.28515625" style="3" customWidth="1"/>
    <col min="9743" max="9743" width="5.7109375" style="3" customWidth="1"/>
    <col min="9744" max="9744" width="18.85546875" style="3" customWidth="1"/>
    <col min="9745" max="9984" width="8" style="3"/>
    <col min="9985" max="9985" width="5.7109375" style="3" customWidth="1"/>
    <col min="9986" max="9986" width="2.85546875" style="3" customWidth="1"/>
    <col min="9987" max="9987" width="4.28515625" style="3" customWidth="1"/>
    <col min="9988" max="9988" width="7.140625" style="3" customWidth="1"/>
    <col min="9989" max="9989" width="4.28515625" style="3" customWidth="1"/>
    <col min="9990" max="9990" width="5.7109375" style="3" customWidth="1"/>
    <col min="9991" max="9995" width="7.140625" style="3" customWidth="1"/>
    <col min="9996" max="9996" width="7.85546875" style="3" customWidth="1"/>
    <col min="9997" max="9997" width="8.5703125" style="3" customWidth="1"/>
    <col min="9998" max="9998" width="9.28515625" style="3" customWidth="1"/>
    <col min="9999" max="9999" width="5.7109375" style="3" customWidth="1"/>
    <col min="10000" max="10000" width="18.85546875" style="3" customWidth="1"/>
    <col min="10001" max="10240" width="8" style="3"/>
    <col min="10241" max="10241" width="5.7109375" style="3" customWidth="1"/>
    <col min="10242" max="10242" width="2.85546875" style="3" customWidth="1"/>
    <col min="10243" max="10243" width="4.28515625" style="3" customWidth="1"/>
    <col min="10244" max="10244" width="7.140625" style="3" customWidth="1"/>
    <col min="10245" max="10245" width="4.28515625" style="3" customWidth="1"/>
    <col min="10246" max="10246" width="5.7109375" style="3" customWidth="1"/>
    <col min="10247" max="10251" width="7.140625" style="3" customWidth="1"/>
    <col min="10252" max="10252" width="7.85546875" style="3" customWidth="1"/>
    <col min="10253" max="10253" width="8.5703125" style="3" customWidth="1"/>
    <col min="10254" max="10254" width="9.28515625" style="3" customWidth="1"/>
    <col min="10255" max="10255" width="5.7109375" style="3" customWidth="1"/>
    <col min="10256" max="10256" width="18.85546875" style="3" customWidth="1"/>
    <col min="10257" max="10496" width="8" style="3"/>
    <col min="10497" max="10497" width="5.7109375" style="3" customWidth="1"/>
    <col min="10498" max="10498" width="2.85546875" style="3" customWidth="1"/>
    <col min="10499" max="10499" width="4.28515625" style="3" customWidth="1"/>
    <col min="10500" max="10500" width="7.140625" style="3" customWidth="1"/>
    <col min="10501" max="10501" width="4.28515625" style="3" customWidth="1"/>
    <col min="10502" max="10502" width="5.7109375" style="3" customWidth="1"/>
    <col min="10503" max="10507" width="7.140625" style="3" customWidth="1"/>
    <col min="10508" max="10508" width="7.85546875" style="3" customWidth="1"/>
    <col min="10509" max="10509" width="8.5703125" style="3" customWidth="1"/>
    <col min="10510" max="10510" width="9.28515625" style="3" customWidth="1"/>
    <col min="10511" max="10511" width="5.7109375" style="3" customWidth="1"/>
    <col min="10512" max="10512" width="18.85546875" style="3" customWidth="1"/>
    <col min="10513" max="10752" width="8" style="3"/>
    <col min="10753" max="10753" width="5.7109375" style="3" customWidth="1"/>
    <col min="10754" max="10754" width="2.85546875" style="3" customWidth="1"/>
    <col min="10755" max="10755" width="4.28515625" style="3" customWidth="1"/>
    <col min="10756" max="10756" width="7.140625" style="3" customWidth="1"/>
    <col min="10757" max="10757" width="4.28515625" style="3" customWidth="1"/>
    <col min="10758" max="10758" width="5.7109375" style="3" customWidth="1"/>
    <col min="10759" max="10763" width="7.140625" style="3" customWidth="1"/>
    <col min="10764" max="10764" width="7.85546875" style="3" customWidth="1"/>
    <col min="10765" max="10765" width="8.5703125" style="3" customWidth="1"/>
    <col min="10766" max="10766" width="9.28515625" style="3" customWidth="1"/>
    <col min="10767" max="10767" width="5.7109375" style="3" customWidth="1"/>
    <col min="10768" max="10768" width="18.85546875" style="3" customWidth="1"/>
    <col min="10769" max="11008" width="8" style="3"/>
    <col min="11009" max="11009" width="5.7109375" style="3" customWidth="1"/>
    <col min="11010" max="11010" width="2.85546875" style="3" customWidth="1"/>
    <col min="11011" max="11011" width="4.28515625" style="3" customWidth="1"/>
    <col min="11012" max="11012" width="7.140625" style="3" customWidth="1"/>
    <col min="11013" max="11013" width="4.28515625" style="3" customWidth="1"/>
    <col min="11014" max="11014" width="5.7109375" style="3" customWidth="1"/>
    <col min="11015" max="11019" width="7.140625" style="3" customWidth="1"/>
    <col min="11020" max="11020" width="7.85546875" style="3" customWidth="1"/>
    <col min="11021" max="11021" width="8.5703125" style="3" customWidth="1"/>
    <col min="11022" max="11022" width="9.28515625" style="3" customWidth="1"/>
    <col min="11023" max="11023" width="5.7109375" style="3" customWidth="1"/>
    <col min="11024" max="11024" width="18.85546875" style="3" customWidth="1"/>
    <col min="11025" max="11264" width="8" style="3"/>
    <col min="11265" max="11265" width="5.7109375" style="3" customWidth="1"/>
    <col min="11266" max="11266" width="2.85546875" style="3" customWidth="1"/>
    <col min="11267" max="11267" width="4.28515625" style="3" customWidth="1"/>
    <col min="11268" max="11268" width="7.140625" style="3" customWidth="1"/>
    <col min="11269" max="11269" width="4.28515625" style="3" customWidth="1"/>
    <col min="11270" max="11270" width="5.7109375" style="3" customWidth="1"/>
    <col min="11271" max="11275" width="7.140625" style="3" customWidth="1"/>
    <col min="11276" max="11276" width="7.85546875" style="3" customWidth="1"/>
    <col min="11277" max="11277" width="8.5703125" style="3" customWidth="1"/>
    <col min="11278" max="11278" width="9.28515625" style="3" customWidth="1"/>
    <col min="11279" max="11279" width="5.7109375" style="3" customWidth="1"/>
    <col min="11280" max="11280" width="18.85546875" style="3" customWidth="1"/>
    <col min="11281" max="11520" width="8" style="3"/>
    <col min="11521" max="11521" width="5.7109375" style="3" customWidth="1"/>
    <col min="11522" max="11522" width="2.85546875" style="3" customWidth="1"/>
    <col min="11523" max="11523" width="4.28515625" style="3" customWidth="1"/>
    <col min="11524" max="11524" width="7.140625" style="3" customWidth="1"/>
    <col min="11525" max="11525" width="4.28515625" style="3" customWidth="1"/>
    <col min="11526" max="11526" width="5.7109375" style="3" customWidth="1"/>
    <col min="11527" max="11531" width="7.140625" style="3" customWidth="1"/>
    <col min="11532" max="11532" width="7.85546875" style="3" customWidth="1"/>
    <col min="11533" max="11533" width="8.5703125" style="3" customWidth="1"/>
    <col min="11534" max="11534" width="9.28515625" style="3" customWidth="1"/>
    <col min="11535" max="11535" width="5.7109375" style="3" customWidth="1"/>
    <col min="11536" max="11536" width="18.85546875" style="3" customWidth="1"/>
    <col min="11537" max="11776" width="8" style="3"/>
    <col min="11777" max="11777" width="5.7109375" style="3" customWidth="1"/>
    <col min="11778" max="11778" width="2.85546875" style="3" customWidth="1"/>
    <col min="11779" max="11779" width="4.28515625" style="3" customWidth="1"/>
    <col min="11780" max="11780" width="7.140625" style="3" customWidth="1"/>
    <col min="11781" max="11781" width="4.28515625" style="3" customWidth="1"/>
    <col min="11782" max="11782" width="5.7109375" style="3" customWidth="1"/>
    <col min="11783" max="11787" width="7.140625" style="3" customWidth="1"/>
    <col min="11788" max="11788" width="7.85546875" style="3" customWidth="1"/>
    <col min="11789" max="11789" width="8.5703125" style="3" customWidth="1"/>
    <col min="11790" max="11790" width="9.28515625" style="3" customWidth="1"/>
    <col min="11791" max="11791" width="5.7109375" style="3" customWidth="1"/>
    <col min="11792" max="11792" width="18.85546875" style="3" customWidth="1"/>
    <col min="11793" max="12032" width="8" style="3"/>
    <col min="12033" max="12033" width="5.7109375" style="3" customWidth="1"/>
    <col min="12034" max="12034" width="2.85546875" style="3" customWidth="1"/>
    <col min="12035" max="12035" width="4.28515625" style="3" customWidth="1"/>
    <col min="12036" max="12036" width="7.140625" style="3" customWidth="1"/>
    <col min="12037" max="12037" width="4.28515625" style="3" customWidth="1"/>
    <col min="12038" max="12038" width="5.7109375" style="3" customWidth="1"/>
    <col min="12039" max="12043" width="7.140625" style="3" customWidth="1"/>
    <col min="12044" max="12044" width="7.85546875" style="3" customWidth="1"/>
    <col min="12045" max="12045" width="8.5703125" style="3" customWidth="1"/>
    <col min="12046" max="12046" width="9.28515625" style="3" customWidth="1"/>
    <col min="12047" max="12047" width="5.7109375" style="3" customWidth="1"/>
    <col min="12048" max="12048" width="18.85546875" style="3" customWidth="1"/>
    <col min="12049" max="12288" width="8" style="3"/>
    <col min="12289" max="12289" width="5.7109375" style="3" customWidth="1"/>
    <col min="12290" max="12290" width="2.85546875" style="3" customWidth="1"/>
    <col min="12291" max="12291" width="4.28515625" style="3" customWidth="1"/>
    <col min="12292" max="12292" width="7.140625" style="3" customWidth="1"/>
    <col min="12293" max="12293" width="4.28515625" style="3" customWidth="1"/>
    <col min="12294" max="12294" width="5.7109375" style="3" customWidth="1"/>
    <col min="12295" max="12299" width="7.140625" style="3" customWidth="1"/>
    <col min="12300" max="12300" width="7.85546875" style="3" customWidth="1"/>
    <col min="12301" max="12301" width="8.5703125" style="3" customWidth="1"/>
    <col min="12302" max="12302" width="9.28515625" style="3" customWidth="1"/>
    <col min="12303" max="12303" width="5.7109375" style="3" customWidth="1"/>
    <col min="12304" max="12304" width="18.85546875" style="3" customWidth="1"/>
    <col min="12305" max="12544" width="8" style="3"/>
    <col min="12545" max="12545" width="5.7109375" style="3" customWidth="1"/>
    <col min="12546" max="12546" width="2.85546875" style="3" customWidth="1"/>
    <col min="12547" max="12547" width="4.28515625" style="3" customWidth="1"/>
    <col min="12548" max="12548" width="7.140625" style="3" customWidth="1"/>
    <col min="12549" max="12549" width="4.28515625" style="3" customWidth="1"/>
    <col min="12550" max="12550" width="5.7109375" style="3" customWidth="1"/>
    <col min="12551" max="12555" width="7.140625" style="3" customWidth="1"/>
    <col min="12556" max="12556" width="7.85546875" style="3" customWidth="1"/>
    <col min="12557" max="12557" width="8.5703125" style="3" customWidth="1"/>
    <col min="12558" max="12558" width="9.28515625" style="3" customWidth="1"/>
    <col min="12559" max="12559" width="5.7109375" style="3" customWidth="1"/>
    <col min="12560" max="12560" width="18.85546875" style="3" customWidth="1"/>
    <col min="12561" max="12800" width="8" style="3"/>
    <col min="12801" max="12801" width="5.7109375" style="3" customWidth="1"/>
    <col min="12802" max="12802" width="2.85546875" style="3" customWidth="1"/>
    <col min="12803" max="12803" width="4.28515625" style="3" customWidth="1"/>
    <col min="12804" max="12804" width="7.140625" style="3" customWidth="1"/>
    <col min="12805" max="12805" width="4.28515625" style="3" customWidth="1"/>
    <col min="12806" max="12806" width="5.7109375" style="3" customWidth="1"/>
    <col min="12807" max="12811" width="7.140625" style="3" customWidth="1"/>
    <col min="12812" max="12812" width="7.85546875" style="3" customWidth="1"/>
    <col min="12813" max="12813" width="8.5703125" style="3" customWidth="1"/>
    <col min="12814" max="12814" width="9.28515625" style="3" customWidth="1"/>
    <col min="12815" max="12815" width="5.7109375" style="3" customWidth="1"/>
    <col min="12816" max="12816" width="18.85546875" style="3" customWidth="1"/>
    <col min="12817" max="13056" width="8" style="3"/>
    <col min="13057" max="13057" width="5.7109375" style="3" customWidth="1"/>
    <col min="13058" max="13058" width="2.85546875" style="3" customWidth="1"/>
    <col min="13059" max="13059" width="4.28515625" style="3" customWidth="1"/>
    <col min="13060" max="13060" width="7.140625" style="3" customWidth="1"/>
    <col min="13061" max="13061" width="4.28515625" style="3" customWidth="1"/>
    <col min="13062" max="13062" width="5.7109375" style="3" customWidth="1"/>
    <col min="13063" max="13067" width="7.140625" style="3" customWidth="1"/>
    <col min="13068" max="13068" width="7.85546875" style="3" customWidth="1"/>
    <col min="13069" max="13069" width="8.5703125" style="3" customWidth="1"/>
    <col min="13070" max="13070" width="9.28515625" style="3" customWidth="1"/>
    <col min="13071" max="13071" width="5.7109375" style="3" customWidth="1"/>
    <col min="13072" max="13072" width="18.85546875" style="3" customWidth="1"/>
    <col min="13073" max="13312" width="8" style="3"/>
    <col min="13313" max="13313" width="5.7109375" style="3" customWidth="1"/>
    <col min="13314" max="13314" width="2.85546875" style="3" customWidth="1"/>
    <col min="13315" max="13315" width="4.28515625" style="3" customWidth="1"/>
    <col min="13316" max="13316" width="7.140625" style="3" customWidth="1"/>
    <col min="13317" max="13317" width="4.28515625" style="3" customWidth="1"/>
    <col min="13318" max="13318" width="5.7109375" style="3" customWidth="1"/>
    <col min="13319" max="13323" width="7.140625" style="3" customWidth="1"/>
    <col min="13324" max="13324" width="7.85546875" style="3" customWidth="1"/>
    <col min="13325" max="13325" width="8.5703125" style="3" customWidth="1"/>
    <col min="13326" max="13326" width="9.28515625" style="3" customWidth="1"/>
    <col min="13327" max="13327" width="5.7109375" style="3" customWidth="1"/>
    <col min="13328" max="13328" width="18.85546875" style="3" customWidth="1"/>
    <col min="13329" max="13568" width="8" style="3"/>
    <col min="13569" max="13569" width="5.7109375" style="3" customWidth="1"/>
    <col min="13570" max="13570" width="2.85546875" style="3" customWidth="1"/>
    <col min="13571" max="13571" width="4.28515625" style="3" customWidth="1"/>
    <col min="13572" max="13572" width="7.140625" style="3" customWidth="1"/>
    <col min="13573" max="13573" width="4.28515625" style="3" customWidth="1"/>
    <col min="13574" max="13574" width="5.7109375" style="3" customWidth="1"/>
    <col min="13575" max="13579" width="7.140625" style="3" customWidth="1"/>
    <col min="13580" max="13580" width="7.85546875" style="3" customWidth="1"/>
    <col min="13581" max="13581" width="8.5703125" style="3" customWidth="1"/>
    <col min="13582" max="13582" width="9.28515625" style="3" customWidth="1"/>
    <col min="13583" max="13583" width="5.7109375" style="3" customWidth="1"/>
    <col min="13584" max="13584" width="18.85546875" style="3" customWidth="1"/>
    <col min="13585" max="13824" width="8" style="3"/>
    <col min="13825" max="13825" width="5.7109375" style="3" customWidth="1"/>
    <col min="13826" max="13826" width="2.85546875" style="3" customWidth="1"/>
    <col min="13827" max="13827" width="4.28515625" style="3" customWidth="1"/>
    <col min="13828" max="13828" width="7.140625" style="3" customWidth="1"/>
    <col min="13829" max="13829" width="4.28515625" style="3" customWidth="1"/>
    <col min="13830" max="13830" width="5.7109375" style="3" customWidth="1"/>
    <col min="13831" max="13835" width="7.140625" style="3" customWidth="1"/>
    <col min="13836" max="13836" width="7.85546875" style="3" customWidth="1"/>
    <col min="13837" max="13837" width="8.5703125" style="3" customWidth="1"/>
    <col min="13838" max="13838" width="9.28515625" style="3" customWidth="1"/>
    <col min="13839" max="13839" width="5.7109375" style="3" customWidth="1"/>
    <col min="13840" max="13840" width="18.85546875" style="3" customWidth="1"/>
    <col min="13841" max="14080" width="8" style="3"/>
    <col min="14081" max="14081" width="5.7109375" style="3" customWidth="1"/>
    <col min="14082" max="14082" width="2.85546875" style="3" customWidth="1"/>
    <col min="14083" max="14083" width="4.28515625" style="3" customWidth="1"/>
    <col min="14084" max="14084" width="7.140625" style="3" customWidth="1"/>
    <col min="14085" max="14085" width="4.28515625" style="3" customWidth="1"/>
    <col min="14086" max="14086" width="5.7109375" style="3" customWidth="1"/>
    <col min="14087" max="14091" width="7.140625" style="3" customWidth="1"/>
    <col min="14092" max="14092" width="7.85546875" style="3" customWidth="1"/>
    <col min="14093" max="14093" width="8.5703125" style="3" customWidth="1"/>
    <col min="14094" max="14094" width="9.28515625" style="3" customWidth="1"/>
    <col min="14095" max="14095" width="5.7109375" style="3" customWidth="1"/>
    <col min="14096" max="14096" width="18.85546875" style="3" customWidth="1"/>
    <col min="14097" max="14336" width="8" style="3"/>
    <col min="14337" max="14337" width="5.7109375" style="3" customWidth="1"/>
    <col min="14338" max="14338" width="2.85546875" style="3" customWidth="1"/>
    <col min="14339" max="14339" width="4.28515625" style="3" customWidth="1"/>
    <col min="14340" max="14340" width="7.140625" style="3" customWidth="1"/>
    <col min="14341" max="14341" width="4.28515625" style="3" customWidth="1"/>
    <col min="14342" max="14342" width="5.7109375" style="3" customWidth="1"/>
    <col min="14343" max="14347" width="7.140625" style="3" customWidth="1"/>
    <col min="14348" max="14348" width="7.85546875" style="3" customWidth="1"/>
    <col min="14349" max="14349" width="8.5703125" style="3" customWidth="1"/>
    <col min="14350" max="14350" width="9.28515625" style="3" customWidth="1"/>
    <col min="14351" max="14351" width="5.7109375" style="3" customWidth="1"/>
    <col min="14352" max="14352" width="18.85546875" style="3" customWidth="1"/>
    <col min="14353" max="14592" width="8" style="3"/>
    <col min="14593" max="14593" width="5.7109375" style="3" customWidth="1"/>
    <col min="14594" max="14594" width="2.85546875" style="3" customWidth="1"/>
    <col min="14595" max="14595" width="4.28515625" style="3" customWidth="1"/>
    <col min="14596" max="14596" width="7.140625" style="3" customWidth="1"/>
    <col min="14597" max="14597" width="4.28515625" style="3" customWidth="1"/>
    <col min="14598" max="14598" width="5.7109375" style="3" customWidth="1"/>
    <col min="14599" max="14603" width="7.140625" style="3" customWidth="1"/>
    <col min="14604" max="14604" width="7.85546875" style="3" customWidth="1"/>
    <col min="14605" max="14605" width="8.5703125" style="3" customWidth="1"/>
    <col min="14606" max="14606" width="9.28515625" style="3" customWidth="1"/>
    <col min="14607" max="14607" width="5.7109375" style="3" customWidth="1"/>
    <col min="14608" max="14608" width="18.85546875" style="3" customWidth="1"/>
    <col min="14609" max="14848" width="8" style="3"/>
    <col min="14849" max="14849" width="5.7109375" style="3" customWidth="1"/>
    <col min="14850" max="14850" width="2.85546875" style="3" customWidth="1"/>
    <col min="14851" max="14851" width="4.28515625" style="3" customWidth="1"/>
    <col min="14852" max="14852" width="7.140625" style="3" customWidth="1"/>
    <col min="14853" max="14853" width="4.28515625" style="3" customWidth="1"/>
    <col min="14854" max="14854" width="5.7109375" style="3" customWidth="1"/>
    <col min="14855" max="14859" width="7.140625" style="3" customWidth="1"/>
    <col min="14860" max="14860" width="7.85546875" style="3" customWidth="1"/>
    <col min="14861" max="14861" width="8.5703125" style="3" customWidth="1"/>
    <col min="14862" max="14862" width="9.28515625" style="3" customWidth="1"/>
    <col min="14863" max="14863" width="5.7109375" style="3" customWidth="1"/>
    <col min="14864" max="14864" width="18.85546875" style="3" customWidth="1"/>
    <col min="14865" max="15104" width="8" style="3"/>
    <col min="15105" max="15105" width="5.7109375" style="3" customWidth="1"/>
    <col min="15106" max="15106" width="2.85546875" style="3" customWidth="1"/>
    <col min="15107" max="15107" width="4.28515625" style="3" customWidth="1"/>
    <col min="15108" max="15108" width="7.140625" style="3" customWidth="1"/>
    <col min="15109" max="15109" width="4.28515625" style="3" customWidth="1"/>
    <col min="15110" max="15110" width="5.7109375" style="3" customWidth="1"/>
    <col min="15111" max="15115" width="7.140625" style="3" customWidth="1"/>
    <col min="15116" max="15116" width="7.85546875" style="3" customWidth="1"/>
    <col min="15117" max="15117" width="8.5703125" style="3" customWidth="1"/>
    <col min="15118" max="15118" width="9.28515625" style="3" customWidth="1"/>
    <col min="15119" max="15119" width="5.7109375" style="3" customWidth="1"/>
    <col min="15120" max="15120" width="18.85546875" style="3" customWidth="1"/>
    <col min="15121" max="15360" width="8" style="3"/>
    <col min="15361" max="15361" width="5.7109375" style="3" customWidth="1"/>
    <col min="15362" max="15362" width="2.85546875" style="3" customWidth="1"/>
    <col min="15363" max="15363" width="4.28515625" style="3" customWidth="1"/>
    <col min="15364" max="15364" width="7.140625" style="3" customWidth="1"/>
    <col min="15365" max="15365" width="4.28515625" style="3" customWidth="1"/>
    <col min="15366" max="15366" width="5.7109375" style="3" customWidth="1"/>
    <col min="15367" max="15371" width="7.140625" style="3" customWidth="1"/>
    <col min="15372" max="15372" width="7.85546875" style="3" customWidth="1"/>
    <col min="15373" max="15373" width="8.5703125" style="3" customWidth="1"/>
    <col min="15374" max="15374" width="9.28515625" style="3" customWidth="1"/>
    <col min="15375" max="15375" width="5.7109375" style="3" customWidth="1"/>
    <col min="15376" max="15376" width="18.85546875" style="3" customWidth="1"/>
    <col min="15377" max="15616" width="8" style="3"/>
    <col min="15617" max="15617" width="5.7109375" style="3" customWidth="1"/>
    <col min="15618" max="15618" width="2.85546875" style="3" customWidth="1"/>
    <col min="15619" max="15619" width="4.28515625" style="3" customWidth="1"/>
    <col min="15620" max="15620" width="7.140625" style="3" customWidth="1"/>
    <col min="15621" max="15621" width="4.28515625" style="3" customWidth="1"/>
    <col min="15622" max="15622" width="5.7109375" style="3" customWidth="1"/>
    <col min="15623" max="15627" width="7.140625" style="3" customWidth="1"/>
    <col min="15628" max="15628" width="7.85546875" style="3" customWidth="1"/>
    <col min="15629" max="15629" width="8.5703125" style="3" customWidth="1"/>
    <col min="15630" max="15630" width="9.28515625" style="3" customWidth="1"/>
    <col min="15631" max="15631" width="5.7109375" style="3" customWidth="1"/>
    <col min="15632" max="15632" width="18.85546875" style="3" customWidth="1"/>
    <col min="15633" max="15872" width="8" style="3"/>
    <col min="15873" max="15873" width="5.7109375" style="3" customWidth="1"/>
    <col min="15874" max="15874" width="2.85546875" style="3" customWidth="1"/>
    <col min="15875" max="15875" width="4.28515625" style="3" customWidth="1"/>
    <col min="15876" max="15876" width="7.140625" style="3" customWidth="1"/>
    <col min="15877" max="15877" width="4.28515625" style="3" customWidth="1"/>
    <col min="15878" max="15878" width="5.7109375" style="3" customWidth="1"/>
    <col min="15879" max="15883" width="7.140625" style="3" customWidth="1"/>
    <col min="15884" max="15884" width="7.85546875" style="3" customWidth="1"/>
    <col min="15885" max="15885" width="8.5703125" style="3" customWidth="1"/>
    <col min="15886" max="15886" width="9.28515625" style="3" customWidth="1"/>
    <col min="15887" max="15887" width="5.7109375" style="3" customWidth="1"/>
    <col min="15888" max="15888" width="18.85546875" style="3" customWidth="1"/>
    <col min="15889" max="16128" width="8" style="3"/>
    <col min="16129" max="16129" width="5.7109375" style="3" customWidth="1"/>
    <col min="16130" max="16130" width="2.85546875" style="3" customWidth="1"/>
    <col min="16131" max="16131" width="4.28515625" style="3" customWidth="1"/>
    <col min="16132" max="16132" width="7.140625" style="3" customWidth="1"/>
    <col min="16133" max="16133" width="4.28515625" style="3" customWidth="1"/>
    <col min="16134" max="16134" width="5.7109375" style="3" customWidth="1"/>
    <col min="16135" max="16139" width="7.140625" style="3" customWidth="1"/>
    <col min="16140" max="16140" width="7.85546875" style="3" customWidth="1"/>
    <col min="16141" max="16141" width="8.5703125" style="3" customWidth="1"/>
    <col min="16142" max="16142" width="9.28515625" style="3" customWidth="1"/>
    <col min="16143" max="16143" width="5.7109375" style="3" customWidth="1"/>
    <col min="16144" max="16144" width="18.85546875" style="3" customWidth="1"/>
    <col min="16145" max="16384" width="8" style="3"/>
  </cols>
  <sheetData>
    <row r="1" spans="1:16" ht="15">
      <c r="A1" s="1"/>
      <c r="B1" s="1"/>
      <c r="C1" s="2" t="str">
        <f>'[1]СТАРТ+ (2)'!C1</f>
        <v>ВЫШКА - ВЫБОР (3 М; 5 М; 7,5 М);  МАЛЬЧИКИ (8-9 ЛЕТ)</v>
      </c>
      <c r="D1" s="3"/>
      <c r="E1" s="3"/>
      <c r="G1" s="5"/>
      <c r="H1" s="5"/>
      <c r="I1" s="5"/>
      <c r="J1" s="5"/>
      <c r="K1" s="5"/>
      <c r="L1" s="6"/>
      <c r="M1" s="6"/>
      <c r="N1" s="7"/>
      <c r="O1" s="8"/>
      <c r="P1" s="9">
        <f>'[1]СТАРТ+ (2)'!Y1</f>
        <v>43815.75</v>
      </c>
    </row>
    <row r="2" spans="1:16" ht="15">
      <c r="A2" s="1"/>
      <c r="B2" s="1"/>
      <c r="D2" s="5"/>
      <c r="E2" s="5"/>
      <c r="F2" s="5"/>
      <c r="G2" s="2"/>
      <c r="H2" s="2"/>
      <c r="I2" s="2"/>
      <c r="J2" s="2"/>
      <c r="K2" s="2"/>
      <c r="L2" s="6"/>
      <c r="M2" s="6"/>
      <c r="N2" s="7"/>
      <c r="O2" s="8"/>
      <c r="P2" s="10"/>
    </row>
    <row r="3" spans="1:16" ht="12.75" customHeight="1">
      <c r="A3" s="11"/>
      <c r="B3" s="12"/>
      <c r="C3" s="13"/>
      <c r="D3" s="14"/>
      <c r="E3" s="15"/>
      <c r="F3" s="16"/>
      <c r="G3" s="17" t="s">
        <v>0</v>
      </c>
      <c r="H3" s="18"/>
      <c r="I3" s="18"/>
      <c r="J3" s="18"/>
      <c r="K3" s="18"/>
      <c r="L3" s="16"/>
      <c r="M3" s="16"/>
      <c r="N3" s="19"/>
      <c r="O3" s="20" t="s">
        <v>1</v>
      </c>
      <c r="P3" s="21"/>
    </row>
    <row r="4" spans="1:16" ht="13.5" thickBot="1">
      <c r="A4" s="22" t="s">
        <v>2</v>
      </c>
      <c r="B4" s="23"/>
      <c r="C4" s="24" t="s">
        <v>3</v>
      </c>
      <c r="D4" s="25" t="s">
        <v>4</v>
      </c>
      <c r="E4" s="26" t="s">
        <v>5</v>
      </c>
      <c r="F4" s="27" t="s">
        <v>6</v>
      </c>
      <c r="G4" s="28">
        <v>1</v>
      </c>
      <c r="H4" s="29">
        <v>2</v>
      </c>
      <c r="I4" s="29">
        <v>3</v>
      </c>
      <c r="J4" s="29">
        <v>4</v>
      </c>
      <c r="K4" s="29">
        <v>5</v>
      </c>
      <c r="L4" s="30"/>
      <c r="M4" s="31"/>
      <c r="N4" s="32" t="s">
        <v>7</v>
      </c>
      <c r="O4" s="33" t="s">
        <v>8</v>
      </c>
      <c r="P4" s="34" t="s">
        <v>9</v>
      </c>
    </row>
    <row r="5" spans="1:16" ht="12.75">
      <c r="A5" s="35"/>
      <c r="B5" s="36">
        <v>0</v>
      </c>
      <c r="C5" s="37"/>
      <c r="D5" s="38"/>
      <c r="E5" s="38"/>
      <c r="F5" s="39"/>
      <c r="G5" s="40"/>
      <c r="H5" s="40"/>
      <c r="I5" s="40"/>
      <c r="J5" s="40"/>
      <c r="K5" s="40"/>
      <c r="L5" s="40"/>
      <c r="M5" s="41"/>
      <c r="N5" s="42">
        <v>9999</v>
      </c>
      <c r="O5" s="43"/>
      <c r="P5" s="44"/>
    </row>
    <row r="6" spans="1:16" s="51" customFormat="1" ht="15">
      <c r="A6" s="45">
        <v>1</v>
      </c>
      <c r="B6" s="46">
        <f>'[1]СТАРТ+ (2)'!B21</f>
        <v>4</v>
      </c>
      <c r="C6" s="47" t="str">
        <f>'[1]СТАРТ+ (2)'!C21</f>
        <v>Саракула Тимофей,2010,II,Бузулук,СШОР</v>
      </c>
      <c r="D6" s="45"/>
      <c r="E6" s="45"/>
      <c r="F6" s="45"/>
      <c r="G6" s="47"/>
      <c r="H6" s="47"/>
      <c r="I6" s="47"/>
      <c r="J6" s="47"/>
      <c r="K6" s="47"/>
      <c r="L6" s="47"/>
      <c r="M6" s="45"/>
      <c r="N6" s="48">
        <f>SUM(M11)</f>
        <v>113.1</v>
      </c>
      <c r="O6" s="49" t="s">
        <v>10</v>
      </c>
      <c r="P6" s="50" t="str">
        <f>'[1]СТАРТ+ (2)'!Y21</f>
        <v>Каткова Т.В.</v>
      </c>
    </row>
    <row r="7" spans="1:16" ht="12.75" outlineLevel="1">
      <c r="B7" s="53">
        <f>B6</f>
        <v>4</v>
      </c>
      <c r="C7" s="54"/>
      <c r="D7" s="45" t="str">
        <f>'[1]СТАРТ+ (2)'!C22</f>
        <v>612в</v>
      </c>
      <c r="E7" s="45">
        <f>'[1]СТАРТ+ (2)'!D22</f>
        <v>5</v>
      </c>
      <c r="F7" s="55">
        <f>'[1]СТАРТ+ (2)'!E22</f>
        <v>1.7</v>
      </c>
      <c r="G7" s="56">
        <v>6.5</v>
      </c>
      <c r="H7" s="56">
        <v>5.5</v>
      </c>
      <c r="I7" s="56">
        <v>6.5</v>
      </c>
      <c r="J7" s="56">
        <v>5.5</v>
      </c>
      <c r="K7" s="56">
        <v>6</v>
      </c>
      <c r="L7" s="57">
        <f>(SUM(G7:K7)-MAX(G7:K7)-MIN(G7:K7))</f>
        <v>18</v>
      </c>
      <c r="M7" s="58">
        <f>(SUM(G7:K7)-MAX(G7:K7)-MIN(G7:K7))*F7</f>
        <v>30.599999999999998</v>
      </c>
      <c r="N7" s="59">
        <f>N6</f>
        <v>113.1</v>
      </c>
      <c r="O7" s="52"/>
      <c r="P7" s="60" t="str">
        <f>'[1]СТАРТ+ (2)'!Y22</f>
        <v>Филатов С.А.</v>
      </c>
    </row>
    <row r="8" spans="1:16" ht="12.75" outlineLevel="1">
      <c r="B8" s="53">
        <f>B7</f>
        <v>4</v>
      </c>
      <c r="C8" s="54"/>
      <c r="D8" s="45" t="str">
        <f>'[1]СТАРТ+ (2)'!F22</f>
        <v>401в</v>
      </c>
      <c r="E8" s="45">
        <f>'[1]СТАРТ+ (2)'!G22</f>
        <v>5</v>
      </c>
      <c r="F8" s="55">
        <f>'[1]СТАРТ+ (2)'!H22</f>
        <v>1.5</v>
      </c>
      <c r="G8" s="56">
        <v>8</v>
      </c>
      <c r="H8" s="56">
        <v>7</v>
      </c>
      <c r="I8" s="56">
        <v>7</v>
      </c>
      <c r="J8" s="56">
        <v>7.5</v>
      </c>
      <c r="K8" s="56">
        <v>7.5</v>
      </c>
      <c r="L8" s="57">
        <f>(SUM(G8:K8)-MAX(G8:K8)-MIN(G8:K8))</f>
        <v>22</v>
      </c>
      <c r="M8" s="58">
        <f>(SUM(G8:K8)-MAX(G8:K8)-MIN(G8:K8))*F8</f>
        <v>33</v>
      </c>
      <c r="N8" s="59">
        <f>N7</f>
        <v>113.1</v>
      </c>
      <c r="O8" s="52"/>
      <c r="P8" s="61" t="str">
        <f>'[1]СТАРТ+ (2)'!Y23</f>
        <v xml:space="preserve"> </v>
      </c>
    </row>
    <row r="9" spans="1:16" ht="12.75" outlineLevel="1">
      <c r="B9" s="53">
        <f>B8</f>
        <v>4</v>
      </c>
      <c r="C9" s="54"/>
      <c r="D9" s="45" t="str">
        <f>'[1]СТАРТ+ (2)'!I22</f>
        <v>103в</v>
      </c>
      <c r="E9" s="45">
        <f>'[1]СТАРТ+ (2)'!J22</f>
        <v>5</v>
      </c>
      <c r="F9" s="55">
        <f>'[1]СТАРТ+ (2)'!K22</f>
        <v>1.7</v>
      </c>
      <c r="G9" s="56">
        <v>5.5</v>
      </c>
      <c r="H9" s="56">
        <v>5</v>
      </c>
      <c r="I9" s="56">
        <v>5</v>
      </c>
      <c r="J9" s="56">
        <v>5</v>
      </c>
      <c r="K9" s="56">
        <v>5</v>
      </c>
      <c r="L9" s="57">
        <f>(SUM(G9:K9)-MAX(G9:K9)-MIN(G9:K9))</f>
        <v>15</v>
      </c>
      <c r="M9" s="58">
        <f>(SUM(G9:K9)-MAX(G9:K9)-MIN(G9:K9))*F9</f>
        <v>25.5</v>
      </c>
      <c r="N9" s="59">
        <f>N8</f>
        <v>113.1</v>
      </c>
      <c r="O9" s="52"/>
    </row>
    <row r="10" spans="1:16" ht="12.75" outlineLevel="1">
      <c r="B10" s="53">
        <f>B9</f>
        <v>4</v>
      </c>
      <c r="C10" s="54"/>
      <c r="D10" s="45" t="str">
        <f>'[1]СТАРТ+ (2)'!L22</f>
        <v>201в</v>
      </c>
      <c r="E10" s="45">
        <f>'[1]СТАРТ+ (2)'!M22</f>
        <v>5</v>
      </c>
      <c r="F10" s="55">
        <f>'[1]СТАРТ+ (2)'!N22</f>
        <v>1.6</v>
      </c>
      <c r="G10" s="56">
        <v>5.5</v>
      </c>
      <c r="H10" s="56">
        <v>4.5</v>
      </c>
      <c r="I10" s="56">
        <v>5</v>
      </c>
      <c r="J10" s="56">
        <v>5</v>
      </c>
      <c r="K10" s="56">
        <v>5</v>
      </c>
      <c r="L10" s="57">
        <f>(SUM(G10:K10)-MAX(G10:K10)-MIN(G10:K10))</f>
        <v>15</v>
      </c>
      <c r="M10" s="58">
        <f>(SUM(G10:K10)-MAX(G10:K10)-MIN(G10:K10))*F10</f>
        <v>24</v>
      </c>
      <c r="N10" s="59">
        <f>N9</f>
        <v>113.1</v>
      </c>
      <c r="O10" s="52"/>
    </row>
    <row r="11" spans="1:16" ht="12.75" outlineLevel="1">
      <c r="B11" s="53">
        <f>B6</f>
        <v>4</v>
      </c>
      <c r="D11" s="49" t="s">
        <v>11</v>
      </c>
      <c r="E11" s="49"/>
      <c r="F11" s="63">
        <f>SUM(F7:F10)</f>
        <v>6.5</v>
      </c>
      <c r="G11" s="64"/>
      <c r="H11" s="64"/>
      <c r="I11" s="64"/>
      <c r="J11" s="64"/>
      <c r="K11" s="64"/>
      <c r="L11" s="65"/>
      <c r="M11" s="66">
        <f>SUM(M7:M10)</f>
        <v>113.1</v>
      </c>
      <c r="N11" s="59">
        <f>N6</f>
        <v>113.1</v>
      </c>
      <c r="O11" s="52"/>
    </row>
    <row r="12" spans="1:16" s="51" customFormat="1" ht="15">
      <c r="A12" s="45">
        <v>2</v>
      </c>
      <c r="B12" s="46">
        <f>'[1]СТАРТ+ (2)'!B15</f>
        <v>3</v>
      </c>
      <c r="C12" s="47" t="str">
        <f>'[1]СТАРТ+ (2)'!C15</f>
        <v>Сычев Александр,2011,2юн,Тольятти,МБУДОКСДЮСШОР№10"Олимп"</v>
      </c>
      <c r="D12" s="45"/>
      <c r="E12" s="45"/>
      <c r="F12" s="45"/>
      <c r="G12" s="47"/>
      <c r="H12" s="47"/>
      <c r="I12" s="47"/>
      <c r="J12" s="47"/>
      <c r="K12" s="47"/>
      <c r="L12" s="47"/>
      <c r="M12" s="45"/>
      <c r="N12" s="48">
        <f>SUM(M17)</f>
        <v>110.9</v>
      </c>
      <c r="O12" s="49" t="s">
        <v>10</v>
      </c>
      <c r="P12" s="50" t="str">
        <f>'[1]СТАРТ+ (2)'!Y15</f>
        <v>Мартынов А.В.</v>
      </c>
    </row>
    <row r="13" spans="1:16" ht="12.75" outlineLevel="1">
      <c r="B13" s="53">
        <f>B12</f>
        <v>3</v>
      </c>
      <c r="C13" s="54"/>
      <c r="D13" s="45" t="str">
        <f>'[1]СТАРТ+ (2)'!C16</f>
        <v>101в</v>
      </c>
      <c r="E13" s="45">
        <f>'[1]СТАРТ+ (2)'!D16</f>
        <v>5</v>
      </c>
      <c r="F13" s="55">
        <f>'[1]СТАРТ+ (2)'!E16</f>
        <v>1.3</v>
      </c>
      <c r="G13" s="56">
        <v>6</v>
      </c>
      <c r="H13" s="56">
        <v>6</v>
      </c>
      <c r="I13" s="56">
        <v>5.5</v>
      </c>
      <c r="J13" s="56">
        <v>6</v>
      </c>
      <c r="K13" s="56">
        <v>6.5</v>
      </c>
      <c r="L13" s="57">
        <f>(SUM(G13:K13)-MAX(G13:K13)-MIN(G13:K13))</f>
        <v>18</v>
      </c>
      <c r="M13" s="58">
        <f>(SUM(G13:K13)-MAX(G13:K13)-MIN(G13:K13))*F13</f>
        <v>23.400000000000002</v>
      </c>
      <c r="N13" s="59">
        <f>N12</f>
        <v>110.9</v>
      </c>
      <c r="O13" s="52"/>
      <c r="P13" s="61"/>
    </row>
    <row r="14" spans="1:16" ht="12.75" outlineLevel="1">
      <c r="B14" s="53">
        <f>B13</f>
        <v>3</v>
      </c>
      <c r="C14" s="54"/>
      <c r="D14" s="45" t="str">
        <f>'[1]СТАРТ+ (2)'!F16</f>
        <v>401в</v>
      </c>
      <c r="E14" s="45">
        <f>'[1]СТАРТ+ (2)'!G16</f>
        <v>5</v>
      </c>
      <c r="F14" s="55">
        <f>'[1]СТАРТ+ (2)'!H16</f>
        <v>1.5</v>
      </c>
      <c r="G14" s="56">
        <v>7</v>
      </c>
      <c r="H14" s="56">
        <v>6.5</v>
      </c>
      <c r="I14" s="56">
        <v>6.5</v>
      </c>
      <c r="J14" s="56">
        <v>6</v>
      </c>
      <c r="K14" s="56">
        <v>7</v>
      </c>
      <c r="L14" s="57">
        <f>(SUM(G14:K14)-MAX(G14:K14)-MIN(G14:K14))</f>
        <v>20</v>
      </c>
      <c r="M14" s="58">
        <f>(SUM(G14:K14)-MAX(G14:K14)-MIN(G14:K14))*F14</f>
        <v>30</v>
      </c>
      <c r="N14" s="59">
        <f>N13</f>
        <v>110.9</v>
      </c>
      <c r="O14" s="52"/>
      <c r="P14" s="61" t="str">
        <f>'[1]СТАРТ+ (2)'!Y17</f>
        <v xml:space="preserve"> </v>
      </c>
    </row>
    <row r="15" spans="1:16" ht="12.75" outlineLevel="1">
      <c r="B15" s="53">
        <f>B14</f>
        <v>3</v>
      </c>
      <c r="C15" s="54"/>
      <c r="D15" s="45" t="str">
        <f>'[1]СТАРТ+ (2)'!I16</f>
        <v>201с</v>
      </c>
      <c r="E15" s="45">
        <f>'[1]СТАРТ+ (2)'!J16</f>
        <v>5</v>
      </c>
      <c r="F15" s="55">
        <f>'[1]СТАРТ+ (2)'!K16</f>
        <v>1.5</v>
      </c>
      <c r="G15" s="56">
        <v>5.5</v>
      </c>
      <c r="H15" s="56">
        <v>5.5</v>
      </c>
      <c r="I15" s="56">
        <v>5.5</v>
      </c>
      <c r="J15" s="56">
        <v>6</v>
      </c>
      <c r="K15" s="56">
        <v>6</v>
      </c>
      <c r="L15" s="57">
        <f>(SUM(G15:K15)-MAX(G15:K15)-MIN(G15:K15))</f>
        <v>17</v>
      </c>
      <c r="M15" s="58">
        <f>(SUM(G15:K15)-MAX(G15:K15)-MIN(G15:K15))*F15</f>
        <v>25.5</v>
      </c>
      <c r="N15" s="59">
        <f>N14</f>
        <v>110.9</v>
      </c>
      <c r="O15" s="52"/>
    </row>
    <row r="16" spans="1:16" ht="12.75" outlineLevel="1">
      <c r="B16" s="53">
        <f>B15</f>
        <v>3</v>
      </c>
      <c r="C16" s="54"/>
      <c r="D16" s="45" t="str">
        <f>'[1]СТАРТ+ (2)'!L16</f>
        <v>301с</v>
      </c>
      <c r="E16" s="45">
        <f>'[1]СТАРТ+ (2)'!M16</f>
        <v>5</v>
      </c>
      <c r="F16" s="55">
        <f>'[1]СТАРТ+ (2)'!N16</f>
        <v>1.6</v>
      </c>
      <c r="G16" s="56">
        <v>7</v>
      </c>
      <c r="H16" s="56">
        <v>6.5</v>
      </c>
      <c r="I16" s="56">
        <v>6.5</v>
      </c>
      <c r="J16" s="56">
        <v>6.5</v>
      </c>
      <c r="K16" s="56">
        <v>7</v>
      </c>
      <c r="L16" s="57">
        <f>(SUM(G16:K16)-MAX(G16:K16)-MIN(G16:K16))</f>
        <v>20</v>
      </c>
      <c r="M16" s="58">
        <f>(SUM(G16:K16)-MAX(G16:K16)-MIN(G16:K16))*F16</f>
        <v>32</v>
      </c>
      <c r="N16" s="59">
        <f>N15</f>
        <v>110.9</v>
      </c>
      <c r="O16" s="52"/>
    </row>
    <row r="17" spans="1:16" ht="12.75" outlineLevel="1">
      <c r="B17" s="53">
        <f>B12</f>
        <v>3</v>
      </c>
      <c r="D17" s="49" t="s">
        <v>11</v>
      </c>
      <c r="E17" s="49"/>
      <c r="F17" s="63">
        <f>SUM(F13:F16)</f>
        <v>5.9</v>
      </c>
      <c r="G17" s="64"/>
      <c r="H17" s="64"/>
      <c r="I17" s="64"/>
      <c r="J17" s="64"/>
      <c r="K17" s="64"/>
      <c r="L17" s="65"/>
      <c r="M17" s="66">
        <f>SUM(M13:M16)</f>
        <v>110.9</v>
      </c>
      <c r="N17" s="59">
        <f>N12</f>
        <v>110.9</v>
      </c>
      <c r="O17" s="52"/>
    </row>
    <row r="18" spans="1:16" s="51" customFormat="1" ht="15">
      <c r="A18" s="45">
        <v>3</v>
      </c>
      <c r="B18" s="46">
        <f>'[1]СТАРТ+ (2)'!B27</f>
        <v>5</v>
      </c>
      <c r="C18" s="47" t="str">
        <f>'[1]СТАРТ+ (2)'!C27</f>
        <v>Кулагин Сергей,2011,II,Бузулук,СШОР</v>
      </c>
      <c r="D18" s="45"/>
      <c r="E18" s="45"/>
      <c r="F18" s="45"/>
      <c r="G18" s="47"/>
      <c r="H18" s="47"/>
      <c r="I18" s="47"/>
      <c r="J18" s="47"/>
      <c r="K18" s="47"/>
      <c r="L18" s="47"/>
      <c r="M18" s="45"/>
      <c r="N18" s="48">
        <f>SUM(M23)</f>
        <v>110.60000000000001</v>
      </c>
      <c r="O18" s="49" t="s">
        <v>10</v>
      </c>
      <c r="P18" s="50" t="str">
        <f>'[1]СТАРТ+ (2)'!Y27</f>
        <v>Филатов С.А.</v>
      </c>
    </row>
    <row r="19" spans="1:16" ht="12.75" outlineLevel="1">
      <c r="B19" s="53">
        <f>B18</f>
        <v>5</v>
      </c>
      <c r="C19" s="54"/>
      <c r="D19" s="45" t="str">
        <f>'[1]СТАРТ+ (2)'!C28</f>
        <v>103в</v>
      </c>
      <c r="E19" s="45">
        <f>'[1]СТАРТ+ (2)'!D28</f>
        <v>5</v>
      </c>
      <c r="F19" s="55">
        <f>'[1]СТАРТ+ (2)'!E28</f>
        <v>1.7</v>
      </c>
      <c r="G19" s="56">
        <v>6.5</v>
      </c>
      <c r="H19" s="56">
        <v>5.5</v>
      </c>
      <c r="I19" s="56">
        <v>6</v>
      </c>
      <c r="J19" s="56">
        <v>5</v>
      </c>
      <c r="K19" s="56">
        <v>4.5</v>
      </c>
      <c r="L19" s="57">
        <f>(SUM(G19:K19)-MAX(G19:K19)-MIN(G19:K19))</f>
        <v>16.5</v>
      </c>
      <c r="M19" s="58">
        <f>(SUM(G19:K19)-MAX(G19:K19)-MIN(G19:K19))*F19</f>
        <v>28.05</v>
      </c>
      <c r="N19" s="59">
        <f>N18</f>
        <v>110.60000000000001</v>
      </c>
      <c r="O19" s="52"/>
      <c r="P19" s="60" t="str">
        <f>'[1]СТАРТ+ (2)'!Y28</f>
        <v>Каткова Т.В.</v>
      </c>
    </row>
    <row r="20" spans="1:16" ht="12.75" outlineLevel="1">
      <c r="B20" s="53">
        <f>B19</f>
        <v>5</v>
      </c>
      <c r="C20" s="54"/>
      <c r="D20" s="45" t="str">
        <f>'[1]СТАРТ+ (2)'!F28</f>
        <v>201с</v>
      </c>
      <c r="E20" s="45">
        <f>'[1]СТАРТ+ (2)'!G28</f>
        <v>5</v>
      </c>
      <c r="F20" s="55">
        <f>'[1]СТАРТ+ (2)'!H28</f>
        <v>1.5</v>
      </c>
      <c r="G20" s="56">
        <v>6.5</v>
      </c>
      <c r="H20" s="56">
        <v>6</v>
      </c>
      <c r="I20" s="56">
        <v>6.5</v>
      </c>
      <c r="J20" s="56">
        <v>6</v>
      </c>
      <c r="K20" s="56">
        <v>6</v>
      </c>
      <c r="L20" s="57">
        <f>(SUM(G20:K20)-MAX(G20:K20)-MIN(G20:K20))</f>
        <v>18.5</v>
      </c>
      <c r="M20" s="58">
        <f>(SUM(G20:K20)-MAX(G20:K20)-MIN(G20:K20))*F20</f>
        <v>27.75</v>
      </c>
      <c r="N20" s="59">
        <f>N19</f>
        <v>110.60000000000001</v>
      </c>
      <c r="O20" s="52"/>
      <c r="P20" s="61"/>
    </row>
    <row r="21" spans="1:16" ht="12.75" outlineLevel="1">
      <c r="B21" s="53">
        <f>B20</f>
        <v>5</v>
      </c>
      <c r="C21" s="54"/>
      <c r="D21" s="45" t="str">
        <f>'[1]СТАРТ+ (2)'!I28</f>
        <v>301с</v>
      </c>
      <c r="E21" s="45">
        <f>'[1]СТАРТ+ (2)'!J28</f>
        <v>5</v>
      </c>
      <c r="F21" s="55">
        <f>'[1]СТАРТ+ (2)'!K28</f>
        <v>1.6</v>
      </c>
      <c r="G21" s="56">
        <v>6.5</v>
      </c>
      <c r="H21" s="56">
        <v>6</v>
      </c>
      <c r="I21" s="56">
        <v>6.5</v>
      </c>
      <c r="J21" s="56">
        <v>6</v>
      </c>
      <c r="K21" s="56">
        <v>5.5</v>
      </c>
      <c r="L21" s="57">
        <f>(SUM(G21:K21)-MAX(G21:K21)-MIN(G21:K21))</f>
        <v>18.5</v>
      </c>
      <c r="M21" s="58">
        <f>(SUM(G21:K21)-MAX(G21:K21)-MIN(G21:K21))*F21</f>
        <v>29.6</v>
      </c>
      <c r="N21" s="59">
        <f>N20</f>
        <v>110.60000000000001</v>
      </c>
      <c r="O21" s="52"/>
    </row>
    <row r="22" spans="1:16" ht="12.75" outlineLevel="1">
      <c r="B22" s="53">
        <f>B21</f>
        <v>5</v>
      </c>
      <c r="C22" s="54"/>
      <c r="D22" s="45" t="str">
        <f>'[1]СТАРТ+ (2)'!L28</f>
        <v>401с</v>
      </c>
      <c r="E22" s="45">
        <f>'[1]СТАРТ+ (2)'!M28</f>
        <v>5</v>
      </c>
      <c r="F22" s="55">
        <f>'[1]СТАРТ+ (2)'!N28</f>
        <v>1.4</v>
      </c>
      <c r="G22" s="56">
        <v>6</v>
      </c>
      <c r="H22" s="56">
        <v>6</v>
      </c>
      <c r="I22" s="56">
        <v>6</v>
      </c>
      <c r="J22" s="56">
        <v>6</v>
      </c>
      <c r="K22" s="56">
        <v>6</v>
      </c>
      <c r="L22" s="57">
        <f>(SUM(G22:K22)-MAX(G22:K22)-MIN(G22:K22))</f>
        <v>18</v>
      </c>
      <c r="M22" s="58">
        <f>(SUM(G22:K22)-MAX(G22:K22)-MIN(G22:K22))*F22</f>
        <v>25.2</v>
      </c>
      <c r="N22" s="59">
        <f>N21</f>
        <v>110.60000000000001</v>
      </c>
      <c r="O22" s="52"/>
    </row>
    <row r="23" spans="1:16" ht="12.75" outlineLevel="1">
      <c r="B23" s="53">
        <f>B18</f>
        <v>5</v>
      </c>
      <c r="D23" s="49" t="s">
        <v>11</v>
      </c>
      <c r="E23" s="49"/>
      <c r="F23" s="63">
        <f>SUM(F19:F22)</f>
        <v>6.2000000000000011</v>
      </c>
      <c r="G23" s="64"/>
      <c r="H23" s="64"/>
      <c r="I23" s="64"/>
      <c r="J23" s="64"/>
      <c r="K23" s="64"/>
      <c r="L23" s="65"/>
      <c r="M23" s="66">
        <f>SUM(M19:M22)</f>
        <v>110.60000000000001</v>
      </c>
      <c r="N23" s="59">
        <f>N18</f>
        <v>110.60000000000001</v>
      </c>
      <c r="O23" s="52"/>
    </row>
    <row r="24" spans="1:16" s="51" customFormat="1" ht="15">
      <c r="A24" s="45">
        <v>4</v>
      </c>
      <c r="B24" s="46">
        <f>'[1]СТАРТ+ (2)'!B9</f>
        <v>2</v>
      </c>
      <c r="C24" s="47" t="str">
        <f>'[1]СТАРТ+ (2)'!C9</f>
        <v>Сергеев Александр,2010,III,Челябинск,МБУ СШОР-7</v>
      </c>
      <c r="D24" s="45"/>
      <c r="E24" s="45"/>
      <c r="F24" s="45"/>
      <c r="G24" s="47"/>
      <c r="H24" s="47"/>
      <c r="I24" s="47"/>
      <c r="J24" s="47"/>
      <c r="K24" s="47"/>
      <c r="L24" s="47"/>
      <c r="M24" s="45"/>
      <c r="N24" s="48">
        <f>SUM(M29)</f>
        <v>110.55000000000001</v>
      </c>
      <c r="O24" s="49" t="s">
        <v>10</v>
      </c>
      <c r="P24" s="50" t="str">
        <f>'[1]СТАРТ+ (2)'!Y9</f>
        <v>Шведкий В.Н.</v>
      </c>
    </row>
    <row r="25" spans="1:16" ht="12.75" outlineLevel="1">
      <c r="B25" s="53">
        <f>B24</f>
        <v>2</v>
      </c>
      <c r="C25" s="54"/>
      <c r="D25" s="45" t="str">
        <f>'[1]СТАРТ+ (2)'!C10</f>
        <v>403с</v>
      </c>
      <c r="E25" s="45">
        <f>'[1]СТАРТ+ (2)'!D10</f>
        <v>5</v>
      </c>
      <c r="F25" s="55">
        <f>'[1]СТАРТ+ (2)'!E10</f>
        <v>2.2000000000000002</v>
      </c>
      <c r="G25" s="56">
        <v>3.5</v>
      </c>
      <c r="H25" s="56">
        <v>4</v>
      </c>
      <c r="I25" s="56">
        <v>4.5</v>
      </c>
      <c r="J25" s="56">
        <v>4</v>
      </c>
      <c r="K25" s="56">
        <v>4</v>
      </c>
      <c r="L25" s="57">
        <f>(SUM(G25:K25)-MAX(G25:K25)-MIN(G25:K25))</f>
        <v>12</v>
      </c>
      <c r="M25" s="58">
        <f>(SUM(G25:K25)-MAX(G25:K25)-MIN(G25:K25))*F25</f>
        <v>26.400000000000002</v>
      </c>
      <c r="N25" s="59">
        <f>N24</f>
        <v>110.55000000000001</v>
      </c>
      <c r="O25" s="52"/>
      <c r="P25" s="61"/>
    </row>
    <row r="26" spans="1:16" ht="12.75" outlineLevel="1">
      <c r="B26" s="53">
        <f>B25</f>
        <v>2</v>
      </c>
      <c r="C26" s="54"/>
      <c r="D26" s="45" t="str">
        <f>'[1]СТАРТ+ (2)'!F10</f>
        <v>103в</v>
      </c>
      <c r="E26" s="45">
        <f>'[1]СТАРТ+ (2)'!G10</f>
        <v>5</v>
      </c>
      <c r="F26" s="55">
        <f>'[1]СТАРТ+ (2)'!H10</f>
        <v>1.7</v>
      </c>
      <c r="G26" s="56">
        <v>4</v>
      </c>
      <c r="H26" s="56">
        <v>4.5</v>
      </c>
      <c r="I26" s="56">
        <v>4.5</v>
      </c>
      <c r="J26" s="56">
        <v>4</v>
      </c>
      <c r="K26" s="56">
        <v>4.5</v>
      </c>
      <c r="L26" s="57">
        <f>(SUM(G26:K26)-MAX(G26:K26)-MIN(G26:K26))</f>
        <v>13</v>
      </c>
      <c r="M26" s="58">
        <f>(SUM(G26:K26)-MAX(G26:K26)-MIN(G26:K26))*F26</f>
        <v>22.099999999999998</v>
      </c>
      <c r="N26" s="59">
        <f>N25</f>
        <v>110.55000000000001</v>
      </c>
      <c r="O26" s="52"/>
      <c r="P26" s="61" t="str">
        <f>'[1]СТАРТ+ (2)'!Y11</f>
        <v xml:space="preserve"> </v>
      </c>
    </row>
    <row r="27" spans="1:16" ht="12.75" outlineLevel="1">
      <c r="B27" s="53">
        <f>B26</f>
        <v>2</v>
      </c>
      <c r="C27" s="54"/>
      <c r="D27" s="45" t="str">
        <f>'[1]СТАРТ+ (2)'!I10</f>
        <v>201с</v>
      </c>
      <c r="E27" s="45">
        <f>'[1]СТАРТ+ (2)'!J10</f>
        <v>5</v>
      </c>
      <c r="F27" s="55">
        <f>'[1]СТАРТ+ (2)'!K10</f>
        <v>1.5</v>
      </c>
      <c r="G27" s="56">
        <v>6.5</v>
      </c>
      <c r="H27" s="56">
        <v>6</v>
      </c>
      <c r="I27" s="56">
        <v>6.5</v>
      </c>
      <c r="J27" s="56">
        <v>7</v>
      </c>
      <c r="K27" s="56">
        <v>6.5</v>
      </c>
      <c r="L27" s="57">
        <f>(SUM(G27:K27)-MAX(G27:K27)-MIN(G27:K27))</f>
        <v>19.5</v>
      </c>
      <c r="M27" s="58">
        <f>(SUM(G27:K27)-MAX(G27:K27)-MIN(G27:K27))*F27</f>
        <v>29.25</v>
      </c>
      <c r="N27" s="59">
        <f>N26</f>
        <v>110.55000000000001</v>
      </c>
      <c r="O27" s="52"/>
    </row>
    <row r="28" spans="1:16" ht="12.75" outlineLevel="1">
      <c r="B28" s="53">
        <f>B27</f>
        <v>2</v>
      </c>
      <c r="C28" s="54"/>
      <c r="D28" s="45" t="str">
        <f>'[1]СТАРТ+ (2)'!L10</f>
        <v>301с</v>
      </c>
      <c r="E28" s="45">
        <f>'[1]СТАРТ+ (2)'!M10</f>
        <v>5</v>
      </c>
      <c r="F28" s="55">
        <f>'[1]СТАРТ+ (2)'!N10</f>
        <v>1.6</v>
      </c>
      <c r="G28" s="56">
        <v>6.5</v>
      </c>
      <c r="H28" s="56">
        <v>7</v>
      </c>
      <c r="I28" s="56">
        <v>7</v>
      </c>
      <c r="J28" s="56">
        <v>7</v>
      </c>
      <c r="K28" s="56">
        <v>6</v>
      </c>
      <c r="L28" s="57">
        <f>(SUM(G28:K28)-MAX(G28:K28)-MIN(G28:K28))</f>
        <v>20.5</v>
      </c>
      <c r="M28" s="58">
        <f>(SUM(G28:K28)-MAX(G28:K28)-MIN(G28:K28))*F28</f>
        <v>32.800000000000004</v>
      </c>
      <c r="N28" s="59">
        <f>N27</f>
        <v>110.55000000000001</v>
      </c>
      <c r="O28" s="52"/>
    </row>
    <row r="29" spans="1:16" ht="12.75" outlineLevel="1">
      <c r="A29" s="53"/>
      <c r="B29" s="53">
        <f>B24</f>
        <v>2</v>
      </c>
      <c r="D29" s="49" t="s">
        <v>11</v>
      </c>
      <c r="E29" s="49"/>
      <c r="F29" s="63">
        <f>SUM(F25:F28)</f>
        <v>7</v>
      </c>
      <c r="G29" s="64"/>
      <c r="H29" s="64"/>
      <c r="I29" s="64"/>
      <c r="J29" s="64"/>
      <c r="K29" s="64"/>
      <c r="L29" s="65"/>
      <c r="M29" s="66">
        <f>SUM(M25:M28)</f>
        <v>110.55000000000001</v>
      </c>
      <c r="N29" s="59">
        <f>N24</f>
        <v>110.55000000000001</v>
      </c>
      <c r="O29" s="52"/>
    </row>
    <row r="30" spans="1:16" s="51" customFormat="1" ht="15">
      <c r="A30" s="45">
        <v>5</v>
      </c>
      <c r="B30" s="46">
        <f>'[1]СТАРТ+ (2)'!B3</f>
        <v>1</v>
      </c>
      <c r="C30" s="47" t="str">
        <f>'[1]СТАРТ+ (2)'!C3</f>
        <v>Балыкин Алексей,2010,III,Пенза,ПО СШОР ВВС</v>
      </c>
      <c r="D30" s="45"/>
      <c r="E30" s="45"/>
      <c r="F30" s="45"/>
      <c r="G30" s="47"/>
      <c r="H30" s="47"/>
      <c r="I30" s="47"/>
      <c r="J30" s="47"/>
      <c r="K30" s="47"/>
      <c r="L30" s="47"/>
      <c r="M30" s="45"/>
      <c r="N30" s="48">
        <f>SUM(M35)</f>
        <v>105.94999999999999</v>
      </c>
      <c r="O30" s="67"/>
      <c r="P30" s="50" t="str">
        <f>'[1]СТАРТ+ (2)'!Y3</f>
        <v>Бибикины О.В.,А.Е.</v>
      </c>
    </row>
    <row r="31" spans="1:16" ht="12.75" outlineLevel="1">
      <c r="B31" s="53">
        <f>B30</f>
        <v>1</v>
      </c>
      <c r="C31" s="54"/>
      <c r="D31" s="45" t="str">
        <f>'[1]СТАРТ+ (2)'!C4</f>
        <v>103в</v>
      </c>
      <c r="E31" s="45">
        <f>'[1]СТАРТ+ (2)'!D4</f>
        <v>5</v>
      </c>
      <c r="F31" s="55">
        <f>'[1]СТАРТ+ (2)'!E4</f>
        <v>1.7</v>
      </c>
      <c r="G31" s="56">
        <v>7</v>
      </c>
      <c r="H31" s="56">
        <v>7.5</v>
      </c>
      <c r="I31" s="56">
        <v>6.5</v>
      </c>
      <c r="J31" s="56">
        <v>6.5</v>
      </c>
      <c r="K31" s="56">
        <v>7</v>
      </c>
      <c r="L31" s="57">
        <f>(SUM(G31:K31)-MAX(G31:K31)-MIN(G31:K31))</f>
        <v>20.5</v>
      </c>
      <c r="M31" s="58">
        <f>(SUM(G31:K31)-MAX(G31:K31)-MIN(G31:K31))*F31</f>
        <v>34.85</v>
      </c>
      <c r="N31" s="59">
        <f>N30</f>
        <v>105.94999999999999</v>
      </c>
      <c r="O31" s="52"/>
      <c r="P31" s="61"/>
    </row>
    <row r="32" spans="1:16" ht="12.75" outlineLevel="1">
      <c r="B32" s="53">
        <f>B31</f>
        <v>1</v>
      </c>
      <c r="C32" s="54"/>
      <c r="D32" s="45" t="str">
        <f>'[1]СТАРТ+ (2)'!F4</f>
        <v>401в</v>
      </c>
      <c r="E32" s="45">
        <f>'[1]СТАРТ+ (2)'!G4</f>
        <v>5</v>
      </c>
      <c r="F32" s="55">
        <f>'[1]СТАРТ+ (2)'!H4</f>
        <v>1.5</v>
      </c>
      <c r="G32" s="56">
        <v>6</v>
      </c>
      <c r="H32" s="56">
        <v>6.5</v>
      </c>
      <c r="I32" s="56">
        <v>6.5</v>
      </c>
      <c r="J32" s="56">
        <v>7</v>
      </c>
      <c r="K32" s="56">
        <v>7</v>
      </c>
      <c r="L32" s="57">
        <f>(SUM(G32:K32)-MAX(G32:K32)-MIN(G32:K32))</f>
        <v>20</v>
      </c>
      <c r="M32" s="58">
        <f>(SUM(G32:K32)-MAX(G32:K32)-MIN(G32:K32))*F32</f>
        <v>30</v>
      </c>
      <c r="N32" s="59">
        <f>N31</f>
        <v>105.94999999999999</v>
      </c>
      <c r="O32" s="52"/>
      <c r="P32" s="61"/>
    </row>
    <row r="33" spans="2:15" ht="12.75" outlineLevel="1">
      <c r="B33" s="53">
        <f>B32</f>
        <v>1</v>
      </c>
      <c r="C33" s="54"/>
      <c r="D33" s="45" t="str">
        <f>'[1]СТАРТ+ (2)'!I4</f>
        <v>201с</v>
      </c>
      <c r="E33" s="45">
        <f>'[1]СТАРТ+ (2)'!J4</f>
        <v>5</v>
      </c>
      <c r="F33" s="55">
        <f>'[1]СТАРТ+ (2)'!K4</f>
        <v>1.5</v>
      </c>
      <c r="G33" s="56">
        <v>3</v>
      </c>
      <c r="H33" s="56">
        <v>1.5</v>
      </c>
      <c r="I33" s="56">
        <v>2</v>
      </c>
      <c r="J33" s="56">
        <v>1.5</v>
      </c>
      <c r="K33" s="56">
        <v>1.5</v>
      </c>
      <c r="L33" s="57">
        <f>(SUM(G33:K33)-MAX(G33:K33)-MIN(G33:K33))</f>
        <v>5</v>
      </c>
      <c r="M33" s="58">
        <f>(SUM(G33:K33)-MAX(G33:K33)-MIN(G33:K33))*F33</f>
        <v>7.5</v>
      </c>
      <c r="N33" s="59">
        <f>N32</f>
        <v>105.94999999999999</v>
      </c>
      <c r="O33" s="52"/>
    </row>
    <row r="34" spans="2:15" ht="12.75" outlineLevel="1">
      <c r="B34" s="53">
        <f>B33</f>
        <v>1</v>
      </c>
      <c r="C34" s="54"/>
      <c r="D34" s="45" t="str">
        <f>'[1]СТАРТ+ (2)'!L4</f>
        <v>301с</v>
      </c>
      <c r="E34" s="45">
        <f>'[1]СТАРТ+ (2)'!M4</f>
        <v>5</v>
      </c>
      <c r="F34" s="55">
        <f>'[1]СТАРТ+ (2)'!N4</f>
        <v>1.6</v>
      </c>
      <c r="G34" s="56">
        <v>7.5</v>
      </c>
      <c r="H34" s="56">
        <v>6.5</v>
      </c>
      <c r="I34" s="56">
        <v>6.5</v>
      </c>
      <c r="J34" s="56">
        <v>7</v>
      </c>
      <c r="K34" s="56">
        <v>7.5</v>
      </c>
      <c r="L34" s="57">
        <f>(SUM(G34:K34)-MAX(G34:K34)-MIN(G34:K34))</f>
        <v>21</v>
      </c>
      <c r="M34" s="58">
        <f>(SUM(G34:K34)-MAX(G34:K34)-MIN(G34:K34))*F34</f>
        <v>33.6</v>
      </c>
      <c r="N34" s="59">
        <f>N33</f>
        <v>105.94999999999999</v>
      </c>
      <c r="O34" s="52"/>
    </row>
    <row r="35" spans="2:15" ht="12.75" outlineLevel="1">
      <c r="B35" s="53">
        <f>B30</f>
        <v>1</v>
      </c>
      <c r="D35" s="49" t="s">
        <v>11</v>
      </c>
      <c r="E35" s="49"/>
      <c r="F35" s="63">
        <f>SUM(F31:F34)</f>
        <v>6.3000000000000007</v>
      </c>
      <c r="G35" s="64"/>
      <c r="H35" s="64"/>
      <c r="I35" s="64"/>
      <c r="J35" s="64"/>
      <c r="K35" s="64"/>
      <c r="L35" s="65"/>
      <c r="M35" s="66">
        <f>SUM(M31:M34)</f>
        <v>105.94999999999999</v>
      </c>
      <c r="N35" s="59">
        <f>N30</f>
        <v>105.94999999999999</v>
      </c>
      <c r="O35" s="52"/>
    </row>
  </sheetData>
  <mergeCells count="1">
    <mergeCell ref="G3:K3"/>
  </mergeCells>
  <pageMargins left="0.39370078740157483" right="0" top="1.0629921259842521" bottom="0" header="0" footer="0"/>
  <pageSetup paperSize="9" scale="80" orientation="portrait" horizontalDpi="300" verticalDpi="300" r:id="rId1"/>
  <headerFooter alignWithMargins="0"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1м</vt:lpstr>
      <vt:lpstr>3м</vt:lpstr>
      <vt:lpstr>Вышка</vt:lpstr>
      <vt:lpstr>Print_Area_5</vt:lpstr>
      <vt:lpstr>'1м'!Область_печати</vt:lpstr>
      <vt:lpstr>'3м'!Область_печати</vt:lpstr>
      <vt:lpstr>Вышка!Область_печати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2019-12-18T10:01:09Z</dcterms:created>
  <dcterms:modified xsi:type="dcterms:W3CDTF">2019-12-18T10:04:24Z</dcterms:modified>
</cp:coreProperties>
</file>