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270" activeTab="2"/>
  </bookViews>
  <sheets>
    <sheet name="1м" sheetId="5" r:id="rId1"/>
    <sheet name="3м" sheetId="4" r:id="rId2"/>
    <sheet name="Вышка" sheetId="6" r:id="rId3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1">'[3]КЭТ В'!#REF!</definedName>
    <definedName name="Excel_BuiltIn_Print_Titles_2">[4]Выш.Муж.МС!#REF!</definedName>
    <definedName name="Excel_BuiltIn_Print_Titles_3">[4]Выш.ЖенМС!#REF!</definedName>
    <definedName name="Excel_BuiltIn_Print_Titles_4">#REF!</definedName>
    <definedName name="Excel_BuiltIn_Print_Titles_5">#REF!</definedName>
    <definedName name="Print_Area_2">#REF!</definedName>
    <definedName name="Print_Area_3">#REF!</definedName>
    <definedName name="Print_Area_4">#REF!</definedName>
    <definedName name="Print_Area_5" localSheetId="0">'1м'!$A$1:$S$33</definedName>
    <definedName name="Print_Area_5">#REF!</definedName>
    <definedName name="Print_Titles_2" localSheetId="0">#REF!</definedName>
    <definedName name="Print_Titles_2">#REF!</definedName>
    <definedName name="Print_Titles_3" localSheetId="0">#REF!</definedName>
    <definedName name="Print_Titles_3">#REF!</definedName>
    <definedName name="Print_Titles_4" localSheetId="0">#REF!</definedName>
    <definedName name="Print_Titles_4">#REF!</definedName>
    <definedName name="Print_Titles_5" localSheetId="0">'1м'!#REF!</definedName>
    <definedName name="Print_Titles_5">#REF!</definedName>
    <definedName name="_xlnm.Print_Area" localSheetId="0">'1м'!$A$1:$O$110</definedName>
    <definedName name="_xlnm.Print_Area" localSheetId="1">'3м'!$A$1:$O$103</definedName>
    <definedName name="_xlnm.Print_Area" localSheetId="2">Вышка!$A$1:$P$68</definedName>
  </definedNames>
  <calcPr calcId="145621"/>
</workbook>
</file>

<file path=xl/calcChain.xml><?xml version="1.0" encoding="utf-8"?>
<calcChain xmlns="http://schemas.openxmlformats.org/spreadsheetml/2006/main">
  <c r="L67" i="6" l="1"/>
  <c r="E67" i="6"/>
  <c r="D67" i="6"/>
  <c r="L66" i="6"/>
  <c r="E66" i="6"/>
  <c r="D66" i="6"/>
  <c r="P65" i="6"/>
  <c r="L65" i="6"/>
  <c r="E65" i="6"/>
  <c r="D65" i="6"/>
  <c r="P64" i="6"/>
  <c r="L64" i="6"/>
  <c r="E64" i="6"/>
  <c r="D64" i="6"/>
  <c r="P63" i="6"/>
  <c r="L63" i="6"/>
  <c r="E63" i="6"/>
  <c r="D63" i="6"/>
  <c r="P62" i="6"/>
  <c r="C62" i="6"/>
  <c r="B62" i="6"/>
  <c r="B63" i="6" s="1"/>
  <c r="B64" i="6" s="1"/>
  <c r="B65" i="6" s="1"/>
  <c r="B66" i="6" s="1"/>
  <c r="B67" i="6" s="1"/>
  <c r="B68" i="6" s="1"/>
  <c r="L60" i="6"/>
  <c r="E60" i="6"/>
  <c r="D60" i="6"/>
  <c r="L59" i="6"/>
  <c r="E59" i="6"/>
  <c r="D59" i="6"/>
  <c r="P58" i="6"/>
  <c r="L58" i="6"/>
  <c r="E58" i="6"/>
  <c r="D58" i="6"/>
  <c r="P57" i="6"/>
  <c r="L57" i="6"/>
  <c r="E57" i="6"/>
  <c r="D57" i="6"/>
  <c r="P56" i="6"/>
  <c r="L56" i="6"/>
  <c r="E56" i="6"/>
  <c r="D56" i="6"/>
  <c r="B56" i="6"/>
  <c r="B57" i="6" s="1"/>
  <c r="B58" i="6" s="1"/>
  <c r="B59" i="6" s="1"/>
  <c r="B60" i="6" s="1"/>
  <c r="B61" i="6" s="1"/>
  <c r="P55" i="6"/>
  <c r="C55" i="6"/>
  <c r="B55" i="6"/>
  <c r="B54" i="6"/>
  <c r="L53" i="6"/>
  <c r="E53" i="6"/>
  <c r="D53" i="6"/>
  <c r="L52" i="6"/>
  <c r="E52" i="6"/>
  <c r="D52" i="6"/>
  <c r="P51" i="6"/>
  <c r="L51" i="6"/>
  <c r="E51" i="6"/>
  <c r="D51" i="6"/>
  <c r="P50" i="6"/>
  <c r="L50" i="6"/>
  <c r="E50" i="6"/>
  <c r="D50" i="6"/>
  <c r="P49" i="6"/>
  <c r="L49" i="6"/>
  <c r="E49" i="6"/>
  <c r="D49" i="6"/>
  <c r="P48" i="6"/>
  <c r="C48" i="6"/>
  <c r="B48" i="6"/>
  <c r="B49" i="6" s="1"/>
  <c r="B50" i="6" s="1"/>
  <c r="B51" i="6" s="1"/>
  <c r="B52" i="6" s="1"/>
  <c r="B53" i="6" s="1"/>
  <c r="L46" i="6"/>
  <c r="E46" i="6"/>
  <c r="D46" i="6"/>
  <c r="L45" i="6"/>
  <c r="E45" i="6"/>
  <c r="D45" i="6"/>
  <c r="P44" i="6"/>
  <c r="L44" i="6"/>
  <c r="E44" i="6"/>
  <c r="D44" i="6"/>
  <c r="P43" i="6"/>
  <c r="L43" i="6"/>
  <c r="E43" i="6"/>
  <c r="D43" i="6"/>
  <c r="P42" i="6"/>
  <c r="L42" i="6"/>
  <c r="E42" i="6"/>
  <c r="D42" i="6"/>
  <c r="B42" i="6"/>
  <c r="B43" i="6" s="1"/>
  <c r="B44" i="6" s="1"/>
  <c r="B45" i="6" s="1"/>
  <c r="B46" i="6" s="1"/>
  <c r="B47" i="6" s="1"/>
  <c r="P41" i="6"/>
  <c r="C41" i="6"/>
  <c r="B41" i="6"/>
  <c r="L39" i="6"/>
  <c r="E39" i="6"/>
  <c r="D39" i="6"/>
  <c r="L38" i="6"/>
  <c r="E38" i="6"/>
  <c r="D38" i="6"/>
  <c r="L37" i="6"/>
  <c r="E37" i="6"/>
  <c r="D37" i="6"/>
  <c r="P36" i="6"/>
  <c r="L36" i="6"/>
  <c r="E36" i="6"/>
  <c r="D36" i="6"/>
  <c r="P35" i="6"/>
  <c r="L35" i="6"/>
  <c r="E35" i="6"/>
  <c r="D35" i="6"/>
  <c r="P34" i="6"/>
  <c r="C34" i="6"/>
  <c r="B34" i="6"/>
  <c r="B35" i="6" s="1"/>
  <c r="B36" i="6" s="1"/>
  <c r="B37" i="6" s="1"/>
  <c r="B38" i="6" s="1"/>
  <c r="B39" i="6" s="1"/>
  <c r="B40" i="6" s="1"/>
  <c r="L32" i="6"/>
  <c r="E32" i="6"/>
  <c r="D32" i="6"/>
  <c r="B32" i="6"/>
  <c r="B33" i="6" s="1"/>
  <c r="L31" i="6"/>
  <c r="E31" i="6"/>
  <c r="D31" i="6"/>
  <c r="L30" i="6"/>
  <c r="E30" i="6"/>
  <c r="D30" i="6"/>
  <c r="P29" i="6"/>
  <c r="L29" i="6"/>
  <c r="E29" i="6"/>
  <c r="D29" i="6"/>
  <c r="P28" i="6"/>
  <c r="L28" i="6"/>
  <c r="E28" i="6"/>
  <c r="D28" i="6"/>
  <c r="P27" i="6"/>
  <c r="C27" i="6"/>
  <c r="B27" i="6"/>
  <c r="B28" i="6" s="1"/>
  <c r="B29" i="6" s="1"/>
  <c r="B30" i="6" s="1"/>
  <c r="B31" i="6" s="1"/>
  <c r="L25" i="6"/>
  <c r="E25" i="6"/>
  <c r="D25" i="6"/>
  <c r="L24" i="6"/>
  <c r="E24" i="6"/>
  <c r="D24" i="6"/>
  <c r="B24" i="6"/>
  <c r="B25" i="6" s="1"/>
  <c r="B26" i="6" s="1"/>
  <c r="L23" i="6"/>
  <c r="E23" i="6"/>
  <c r="D23" i="6"/>
  <c r="P22" i="6"/>
  <c r="L22" i="6"/>
  <c r="E22" i="6"/>
  <c r="D22" i="6"/>
  <c r="P21" i="6"/>
  <c r="L21" i="6"/>
  <c r="E21" i="6"/>
  <c r="D21" i="6"/>
  <c r="B21" i="6"/>
  <c r="B22" i="6" s="1"/>
  <c r="B23" i="6" s="1"/>
  <c r="P20" i="6"/>
  <c r="C20" i="6"/>
  <c r="B20" i="6"/>
  <c r="L18" i="6"/>
  <c r="E18" i="6"/>
  <c r="D18" i="6"/>
  <c r="L17" i="6"/>
  <c r="E17" i="6"/>
  <c r="D17" i="6"/>
  <c r="L16" i="6"/>
  <c r="E16" i="6"/>
  <c r="D16" i="6"/>
  <c r="P15" i="6"/>
  <c r="L15" i="6"/>
  <c r="E15" i="6"/>
  <c r="D15" i="6"/>
  <c r="L14" i="6"/>
  <c r="E14" i="6"/>
  <c r="D14" i="6"/>
  <c r="P13" i="6"/>
  <c r="C13" i="6"/>
  <c r="B13" i="6"/>
  <c r="B14" i="6" s="1"/>
  <c r="B15" i="6" s="1"/>
  <c r="B16" i="6" s="1"/>
  <c r="B17" i="6" s="1"/>
  <c r="B18" i="6" s="1"/>
  <c r="B19" i="6" s="1"/>
  <c r="L11" i="6"/>
  <c r="E11" i="6"/>
  <c r="D11" i="6"/>
  <c r="L10" i="6"/>
  <c r="E10" i="6"/>
  <c r="D10" i="6"/>
  <c r="L9" i="6"/>
  <c r="E9" i="6"/>
  <c r="D9" i="6"/>
  <c r="P8" i="6"/>
  <c r="L8" i="6"/>
  <c r="E8" i="6"/>
  <c r="D8" i="6"/>
  <c r="L7" i="6"/>
  <c r="E7" i="6"/>
  <c r="D7" i="6"/>
  <c r="P6" i="6"/>
  <c r="C6" i="6"/>
  <c r="B6" i="6"/>
  <c r="B7" i="6" s="1"/>
  <c r="B8" i="6" s="1"/>
  <c r="B9" i="6" s="1"/>
  <c r="B10" i="6" s="1"/>
  <c r="B11" i="6" s="1"/>
  <c r="B12" i="6" s="1"/>
  <c r="P1" i="6"/>
  <c r="C1" i="6"/>
  <c r="F58" i="6" l="1"/>
  <c r="M58" i="6" s="1"/>
  <c r="F43" i="6"/>
  <c r="M43" i="6" s="1"/>
  <c r="F18" i="6"/>
  <c r="M18" i="6" s="1"/>
  <c r="F22" i="6"/>
  <c r="M22" i="6" s="1"/>
  <c r="F31" i="6"/>
  <c r="M31" i="6" s="1"/>
  <c r="F44" i="6"/>
  <c r="M44" i="6" s="1"/>
  <c r="F30" i="6"/>
  <c r="M30" i="6" s="1"/>
  <c r="F15" i="6"/>
  <c r="M15" i="6" s="1"/>
  <c r="F63" i="6"/>
  <c r="F21" i="6"/>
  <c r="F50" i="6"/>
  <c r="M50" i="6" s="1"/>
  <c r="F65" i="6"/>
  <c r="M65" i="6" s="1"/>
  <c r="F24" i="6"/>
  <c r="M24" i="6" s="1"/>
  <c r="F46" i="6"/>
  <c r="M46" i="6" s="1"/>
  <c r="F37" i="6"/>
  <c r="M37" i="6" s="1"/>
  <c r="F28" i="6"/>
  <c r="F60" i="6"/>
  <c r="M60" i="6" s="1"/>
  <c r="F64" i="6"/>
  <c r="M64" i="6" s="1"/>
  <c r="F51" i="6"/>
  <c r="M51" i="6" s="1"/>
  <c r="F11" i="6"/>
  <c r="M11" i="6" s="1"/>
  <c r="F56" i="6"/>
  <c r="F53" i="6"/>
  <c r="M53" i="6" s="1"/>
  <c r="F35" i="6"/>
  <c r="F52" i="6"/>
  <c r="M52" i="6" s="1"/>
  <c r="F66" i="6"/>
  <c r="M66" i="6" s="1"/>
  <c r="F49" i="6"/>
  <c r="F25" i="6"/>
  <c r="M25" i="6" s="1"/>
  <c r="F57" i="6"/>
  <c r="M57" i="6" s="1"/>
  <c r="F17" i="6"/>
  <c r="M17" i="6" s="1"/>
  <c r="F10" i="6"/>
  <c r="M10" i="6" s="1"/>
  <c r="F45" i="6"/>
  <c r="M45" i="6" s="1"/>
  <c r="F23" i="6"/>
  <c r="M23" i="6" s="1"/>
  <c r="F38" i="6"/>
  <c r="M38" i="6" s="1"/>
  <c r="F7" i="6"/>
  <c r="F59" i="6"/>
  <c r="M59" i="6" s="1"/>
  <c r="F67" i="6"/>
  <c r="M67" i="6" s="1"/>
  <c r="F14" i="6"/>
  <c r="F36" i="6"/>
  <c r="M36" i="6" s="1"/>
  <c r="F16" i="6"/>
  <c r="M16" i="6" s="1"/>
  <c r="F8" i="6"/>
  <c r="M8" i="6" s="1"/>
  <c r="F29" i="6"/>
  <c r="M29" i="6" s="1"/>
  <c r="F9" i="6"/>
  <c r="M9" i="6" s="1"/>
  <c r="F39" i="6"/>
  <c r="M39" i="6" s="1"/>
  <c r="F42" i="6"/>
  <c r="F32" i="6"/>
  <c r="M32" i="6" s="1"/>
  <c r="F47" i="6" l="1"/>
  <c r="M42" i="6"/>
  <c r="M47" i="6" s="1"/>
  <c r="N41" i="6" s="1"/>
  <c r="N42" i="6" s="1"/>
  <c r="N43" i="6" s="1"/>
  <c r="N44" i="6" s="1"/>
  <c r="N45" i="6" s="1"/>
  <c r="N46" i="6" s="1"/>
  <c r="N47" i="6" s="1"/>
  <c r="M28" i="6"/>
  <c r="M33" i="6" s="1"/>
  <c r="N27" i="6" s="1"/>
  <c r="N28" i="6" s="1"/>
  <c r="N29" i="6" s="1"/>
  <c r="N30" i="6" s="1"/>
  <c r="N31" i="6" s="1"/>
  <c r="N32" i="6" s="1"/>
  <c r="N33" i="6" s="1"/>
  <c r="F33" i="6"/>
  <c r="F40" i="6"/>
  <c r="M35" i="6"/>
  <c r="M40" i="6" s="1"/>
  <c r="N34" i="6" s="1"/>
  <c r="N35" i="6" s="1"/>
  <c r="N36" i="6" s="1"/>
  <c r="N37" i="6" s="1"/>
  <c r="N38" i="6" s="1"/>
  <c r="N39" i="6" s="1"/>
  <c r="N40" i="6" s="1"/>
  <c r="F12" i="6"/>
  <c r="M7" i="6"/>
  <c r="M12" i="6" s="1"/>
  <c r="N6" i="6" s="1"/>
  <c r="N7" i="6" s="1"/>
  <c r="N8" i="6" s="1"/>
  <c r="N9" i="6" s="1"/>
  <c r="N10" i="6" s="1"/>
  <c r="N11" i="6" s="1"/>
  <c r="N12" i="6" s="1"/>
  <c r="M49" i="6"/>
  <c r="M54" i="6" s="1"/>
  <c r="N48" i="6" s="1"/>
  <c r="N49" i="6" s="1"/>
  <c r="N50" i="6" s="1"/>
  <c r="N51" i="6" s="1"/>
  <c r="N52" i="6" s="1"/>
  <c r="N53" i="6" s="1"/>
  <c r="N54" i="6" s="1"/>
  <c r="F54" i="6"/>
  <c r="F26" i="6"/>
  <c r="M21" i="6"/>
  <c r="M26" i="6" s="1"/>
  <c r="N20" i="6" s="1"/>
  <c r="N21" i="6" s="1"/>
  <c r="N22" i="6" s="1"/>
  <c r="N23" i="6" s="1"/>
  <c r="N24" i="6" s="1"/>
  <c r="N25" i="6" s="1"/>
  <c r="N26" i="6" s="1"/>
  <c r="F19" i="6"/>
  <c r="M14" i="6"/>
  <c r="M19" i="6" s="1"/>
  <c r="N13" i="6" s="1"/>
  <c r="N14" i="6" s="1"/>
  <c r="N15" i="6" s="1"/>
  <c r="N16" i="6" s="1"/>
  <c r="N17" i="6" s="1"/>
  <c r="N18" i="6" s="1"/>
  <c r="N19" i="6" s="1"/>
  <c r="F61" i="6"/>
  <c r="M56" i="6"/>
  <c r="M61" i="6" s="1"/>
  <c r="N55" i="6" s="1"/>
  <c r="N56" i="6" s="1"/>
  <c r="N57" i="6" s="1"/>
  <c r="N58" i="6" s="1"/>
  <c r="N59" i="6" s="1"/>
  <c r="N60" i="6" s="1"/>
  <c r="N61" i="6" s="1"/>
  <c r="M63" i="6"/>
  <c r="M68" i="6" s="1"/>
  <c r="N62" i="6" s="1"/>
  <c r="N63" i="6" s="1"/>
  <c r="N64" i="6" s="1"/>
  <c r="N65" i="6" s="1"/>
  <c r="N66" i="6" s="1"/>
  <c r="N67" i="6" s="1"/>
  <c r="N68" i="6" s="1"/>
  <c r="F68" i="6"/>
  <c r="K109" i="5"/>
  <c r="D109" i="5"/>
  <c r="K108" i="5"/>
  <c r="D108" i="5"/>
  <c r="K107" i="5"/>
  <c r="D107" i="5"/>
  <c r="O106" i="5"/>
  <c r="K106" i="5"/>
  <c r="D106" i="5"/>
  <c r="K105" i="5"/>
  <c r="D105" i="5"/>
  <c r="B105" i="5"/>
  <c r="B106" i="5" s="1"/>
  <c r="B107" i="5" s="1"/>
  <c r="O104" i="5"/>
  <c r="C104" i="5"/>
  <c r="B104" i="5"/>
  <c r="B103" i="5"/>
  <c r="K102" i="5"/>
  <c r="D102" i="5"/>
  <c r="K101" i="5"/>
  <c r="D101" i="5"/>
  <c r="B101" i="5"/>
  <c r="B102" i="5" s="1"/>
  <c r="O100" i="5"/>
  <c r="K100" i="5"/>
  <c r="D100" i="5"/>
  <c r="B100" i="5"/>
  <c r="O99" i="5"/>
  <c r="K99" i="5"/>
  <c r="D99" i="5"/>
  <c r="O98" i="5"/>
  <c r="K98" i="5"/>
  <c r="D98" i="5"/>
  <c r="O97" i="5"/>
  <c r="C97" i="5"/>
  <c r="B97" i="5"/>
  <c r="B98" i="5" s="1"/>
  <c r="B99" i="5" s="1"/>
  <c r="K95" i="5"/>
  <c r="D95" i="5"/>
  <c r="K94" i="5"/>
  <c r="D94" i="5"/>
  <c r="K93" i="5"/>
  <c r="D93" i="5"/>
  <c r="O92" i="5"/>
  <c r="K92" i="5"/>
  <c r="D92" i="5"/>
  <c r="K91" i="5"/>
  <c r="D91" i="5"/>
  <c r="O90" i="5"/>
  <c r="C90" i="5"/>
  <c r="B90" i="5"/>
  <c r="B91" i="5" s="1"/>
  <c r="B92" i="5" s="1"/>
  <c r="B93" i="5" s="1"/>
  <c r="K88" i="5"/>
  <c r="D88" i="5"/>
  <c r="K87" i="5"/>
  <c r="D87" i="5"/>
  <c r="K86" i="5"/>
  <c r="D86" i="5"/>
  <c r="O85" i="5"/>
  <c r="K85" i="5"/>
  <c r="D85" i="5"/>
  <c r="K84" i="5"/>
  <c r="D84" i="5"/>
  <c r="O83" i="5"/>
  <c r="C83" i="5"/>
  <c r="B83" i="5"/>
  <c r="B84" i="5" s="1"/>
  <c r="B85" i="5" s="1"/>
  <c r="B86" i="5" s="1"/>
  <c r="K81" i="5"/>
  <c r="D81" i="5"/>
  <c r="K80" i="5"/>
  <c r="D80" i="5"/>
  <c r="K79" i="5"/>
  <c r="D79" i="5"/>
  <c r="O78" i="5"/>
  <c r="K78" i="5"/>
  <c r="D78" i="5"/>
  <c r="K77" i="5"/>
  <c r="D77" i="5"/>
  <c r="O76" i="5"/>
  <c r="C76" i="5"/>
  <c r="B76" i="5"/>
  <c r="B77" i="5" s="1"/>
  <c r="B78" i="5" s="1"/>
  <c r="B79" i="5" s="1"/>
  <c r="K74" i="5"/>
  <c r="D74" i="5"/>
  <c r="K73" i="5"/>
  <c r="D73" i="5"/>
  <c r="K72" i="5"/>
  <c r="D72" i="5"/>
  <c r="O71" i="5"/>
  <c r="K71" i="5"/>
  <c r="D71" i="5"/>
  <c r="B71" i="5"/>
  <c r="B72" i="5" s="1"/>
  <c r="K70" i="5"/>
  <c r="D70" i="5"/>
  <c r="O69" i="5"/>
  <c r="C69" i="5"/>
  <c r="B69" i="5"/>
  <c r="B70" i="5" s="1"/>
  <c r="K67" i="5"/>
  <c r="D67" i="5"/>
  <c r="K66" i="5"/>
  <c r="D66" i="5"/>
  <c r="K65" i="5"/>
  <c r="D65" i="5"/>
  <c r="O64" i="5"/>
  <c r="K64" i="5"/>
  <c r="D64" i="5"/>
  <c r="O63" i="5"/>
  <c r="K63" i="5"/>
  <c r="D63" i="5"/>
  <c r="O62" i="5"/>
  <c r="C62" i="5"/>
  <c r="B62" i="5"/>
  <c r="B63" i="5" s="1"/>
  <c r="B64" i="5" s="1"/>
  <c r="B65" i="5" s="1"/>
  <c r="K60" i="5"/>
  <c r="D60" i="5"/>
  <c r="K59" i="5"/>
  <c r="D59" i="5"/>
  <c r="K58" i="5"/>
  <c r="D58" i="5"/>
  <c r="K57" i="5"/>
  <c r="D57" i="5"/>
  <c r="K56" i="5"/>
  <c r="D56" i="5"/>
  <c r="O55" i="5"/>
  <c r="C55" i="5"/>
  <c r="B55" i="5"/>
  <c r="B56" i="5" s="1"/>
  <c r="B57" i="5" s="1"/>
  <c r="B58" i="5" s="1"/>
  <c r="K53" i="5"/>
  <c r="D53" i="5"/>
  <c r="K52" i="5"/>
  <c r="D52" i="5"/>
  <c r="K51" i="5"/>
  <c r="D51" i="5"/>
  <c r="O50" i="5"/>
  <c r="K50" i="5"/>
  <c r="D50" i="5"/>
  <c r="B50" i="5"/>
  <c r="B51" i="5" s="1"/>
  <c r="K49" i="5"/>
  <c r="D49" i="5"/>
  <c r="O48" i="5"/>
  <c r="C48" i="5"/>
  <c r="B48" i="5"/>
  <c r="B49" i="5" s="1"/>
  <c r="K46" i="5"/>
  <c r="D46" i="5"/>
  <c r="K45" i="5"/>
  <c r="D45" i="5"/>
  <c r="O44" i="5"/>
  <c r="K44" i="5"/>
  <c r="D44" i="5"/>
  <c r="O43" i="5"/>
  <c r="K43" i="5"/>
  <c r="D43" i="5"/>
  <c r="O42" i="5"/>
  <c r="K42" i="5"/>
  <c r="D42" i="5"/>
  <c r="O41" i="5"/>
  <c r="C41" i="5"/>
  <c r="B41" i="5"/>
  <c r="B42" i="5" s="1"/>
  <c r="B43" i="5" s="1"/>
  <c r="B44" i="5" s="1"/>
  <c r="K39" i="5"/>
  <c r="D39" i="5"/>
  <c r="K38" i="5"/>
  <c r="D38" i="5"/>
  <c r="K37" i="5"/>
  <c r="D37" i="5"/>
  <c r="O36" i="5"/>
  <c r="K36" i="5"/>
  <c r="D36" i="5"/>
  <c r="B36" i="5"/>
  <c r="B37" i="5" s="1"/>
  <c r="O35" i="5"/>
  <c r="K35" i="5"/>
  <c r="D35" i="5"/>
  <c r="O34" i="5"/>
  <c r="C34" i="5"/>
  <c r="B34" i="5"/>
  <c r="B35" i="5" s="1"/>
  <c r="K32" i="5"/>
  <c r="D32" i="5"/>
  <c r="K31" i="5"/>
  <c r="D31" i="5"/>
  <c r="K30" i="5"/>
  <c r="D30" i="5"/>
  <c r="O29" i="5"/>
  <c r="K29" i="5"/>
  <c r="D29" i="5"/>
  <c r="K28" i="5"/>
  <c r="D28" i="5"/>
  <c r="O27" i="5"/>
  <c r="C27" i="5"/>
  <c r="B27" i="5"/>
  <c r="B28" i="5" s="1"/>
  <c r="B29" i="5" s="1"/>
  <c r="B30" i="5" s="1"/>
  <c r="K25" i="5"/>
  <c r="D25" i="5"/>
  <c r="K24" i="5"/>
  <c r="D24" i="5"/>
  <c r="O23" i="5"/>
  <c r="K23" i="5"/>
  <c r="D23" i="5"/>
  <c r="O22" i="5"/>
  <c r="K22" i="5"/>
  <c r="D22" i="5"/>
  <c r="O21" i="5"/>
  <c r="K21" i="5"/>
  <c r="D21" i="5"/>
  <c r="B21" i="5"/>
  <c r="B22" i="5" s="1"/>
  <c r="B23" i="5" s="1"/>
  <c r="O20" i="5"/>
  <c r="C20" i="5"/>
  <c r="B20" i="5"/>
  <c r="K18" i="5"/>
  <c r="D18" i="5"/>
  <c r="K17" i="5"/>
  <c r="D17" i="5"/>
  <c r="K16" i="5"/>
  <c r="D16" i="5"/>
  <c r="O15" i="5"/>
  <c r="K15" i="5"/>
  <c r="D15" i="5"/>
  <c r="K14" i="5"/>
  <c r="D14" i="5"/>
  <c r="O13" i="5"/>
  <c r="C13" i="5"/>
  <c r="B13" i="5"/>
  <c r="B14" i="5" s="1"/>
  <c r="B15" i="5" s="1"/>
  <c r="B16" i="5" s="1"/>
  <c r="K11" i="5"/>
  <c r="D11" i="5"/>
  <c r="K10" i="5"/>
  <c r="D10" i="5"/>
  <c r="K9" i="5"/>
  <c r="D9" i="5"/>
  <c r="O8" i="5"/>
  <c r="K8" i="5"/>
  <c r="D8" i="5"/>
  <c r="K7" i="5"/>
  <c r="D7" i="5"/>
  <c r="O6" i="5"/>
  <c r="C6" i="5"/>
  <c r="B6" i="5"/>
  <c r="B7" i="5" s="1"/>
  <c r="B8" i="5" s="1"/>
  <c r="B9" i="5" s="1"/>
  <c r="O1" i="5"/>
  <c r="C1" i="5"/>
  <c r="B12" i="5" l="1"/>
  <c r="B10" i="5"/>
  <c r="B11" i="5" s="1"/>
  <c r="B33" i="5"/>
  <c r="B31" i="5"/>
  <c r="B32" i="5" s="1"/>
  <c r="B96" i="5"/>
  <c r="B94" i="5"/>
  <c r="B95" i="5" s="1"/>
  <c r="B19" i="5"/>
  <c r="B17" i="5"/>
  <c r="B18" i="5" s="1"/>
  <c r="B26" i="5"/>
  <c r="B24" i="5"/>
  <c r="B25" i="5" s="1"/>
  <c r="B47" i="5"/>
  <c r="B45" i="5"/>
  <c r="B46" i="5" s="1"/>
  <c r="B40" i="5"/>
  <c r="B38" i="5"/>
  <c r="B39" i="5" s="1"/>
  <c r="B54" i="5"/>
  <c r="B52" i="5"/>
  <c r="B53" i="5" s="1"/>
  <c r="B75" i="5"/>
  <c r="B73" i="5"/>
  <c r="B74" i="5" s="1"/>
  <c r="B82" i="5"/>
  <c r="B80" i="5"/>
  <c r="B81" i="5" s="1"/>
  <c r="B89" i="5"/>
  <c r="B87" i="5"/>
  <c r="B88" i="5" s="1"/>
  <c r="B61" i="5"/>
  <c r="B59" i="5"/>
  <c r="B60" i="5" s="1"/>
  <c r="B68" i="5"/>
  <c r="B66" i="5"/>
  <c r="B67" i="5" s="1"/>
  <c r="B110" i="5"/>
  <c r="B108" i="5"/>
  <c r="B109" i="5" s="1"/>
  <c r="E25" i="5" l="1"/>
  <c r="L25" i="5" s="1"/>
  <c r="E14" i="5"/>
  <c r="E21" i="5"/>
  <c r="E15" i="5"/>
  <c r="L15" i="5" s="1"/>
  <c r="E23" i="5"/>
  <c r="L23" i="5" s="1"/>
  <c r="E17" i="5"/>
  <c r="L17" i="5" s="1"/>
  <c r="E16" i="5"/>
  <c r="L16" i="5" s="1"/>
  <c r="E24" i="5"/>
  <c r="L24" i="5" s="1"/>
  <c r="E22" i="5"/>
  <c r="L22" i="5" s="1"/>
  <c r="E18" i="5"/>
  <c r="L18" i="5" s="1"/>
  <c r="E46" i="5" l="1"/>
  <c r="L46" i="5" s="1"/>
  <c r="E86" i="5"/>
  <c r="L86" i="5" s="1"/>
  <c r="E85" i="5"/>
  <c r="L85" i="5" s="1"/>
  <c r="E106" i="5"/>
  <c r="L106" i="5" s="1"/>
  <c r="E42" i="5"/>
  <c r="E50" i="5"/>
  <c r="L50" i="5" s="1"/>
  <c r="E105" i="5"/>
  <c r="E108" i="5"/>
  <c r="L108" i="5" s="1"/>
  <c r="E52" i="5"/>
  <c r="L52" i="5" s="1"/>
  <c r="E44" i="5"/>
  <c r="L44" i="5" s="1"/>
  <c r="E109" i="5"/>
  <c r="L109" i="5" s="1"/>
  <c r="E88" i="5"/>
  <c r="L88" i="5" s="1"/>
  <c r="E49" i="5"/>
  <c r="E84" i="5"/>
  <c r="E45" i="5"/>
  <c r="L45" i="5" s="1"/>
  <c r="E87" i="5"/>
  <c r="L87" i="5" s="1"/>
  <c r="E51" i="5"/>
  <c r="L51" i="5" s="1"/>
  <c r="E43" i="5"/>
  <c r="L43" i="5" s="1"/>
  <c r="E107" i="5"/>
  <c r="L107" i="5" s="1"/>
  <c r="E53" i="5"/>
  <c r="L53" i="5" s="1"/>
  <c r="E26" i="5"/>
  <c r="L21" i="5"/>
  <c r="L26" i="5" s="1"/>
  <c r="M20" i="5" s="1"/>
  <c r="M21" i="5" s="1"/>
  <c r="M22" i="5" s="1"/>
  <c r="M23" i="5" s="1"/>
  <c r="M24" i="5" s="1"/>
  <c r="M25" i="5" s="1"/>
  <c r="M26" i="5" s="1"/>
  <c r="E19" i="5"/>
  <c r="L14" i="5"/>
  <c r="L19" i="5" s="1"/>
  <c r="M13" i="5" s="1"/>
  <c r="M14" i="5" s="1"/>
  <c r="M15" i="5" s="1"/>
  <c r="M16" i="5" s="1"/>
  <c r="M17" i="5" s="1"/>
  <c r="M18" i="5" s="1"/>
  <c r="M19" i="5" s="1"/>
  <c r="E110" i="5" l="1"/>
  <c r="L105" i="5"/>
  <c r="L110" i="5" s="1"/>
  <c r="M104" i="5" s="1"/>
  <c r="M105" i="5" s="1"/>
  <c r="M106" i="5" s="1"/>
  <c r="M107" i="5" s="1"/>
  <c r="M108" i="5" s="1"/>
  <c r="M109" i="5" s="1"/>
  <c r="M110" i="5" s="1"/>
  <c r="E89" i="5"/>
  <c r="L84" i="5"/>
  <c r="L89" i="5" s="1"/>
  <c r="M83" i="5" s="1"/>
  <c r="M84" i="5" s="1"/>
  <c r="M85" i="5" s="1"/>
  <c r="M86" i="5" s="1"/>
  <c r="M87" i="5" s="1"/>
  <c r="M88" i="5" s="1"/>
  <c r="M89" i="5" s="1"/>
  <c r="E54" i="5"/>
  <c r="L49" i="5"/>
  <c r="L54" i="5" s="1"/>
  <c r="M48" i="5" s="1"/>
  <c r="M49" i="5" s="1"/>
  <c r="M50" i="5" s="1"/>
  <c r="M51" i="5" s="1"/>
  <c r="M52" i="5" s="1"/>
  <c r="M53" i="5" s="1"/>
  <c r="M54" i="5" s="1"/>
  <c r="E47" i="5"/>
  <c r="L42" i="5"/>
  <c r="L47" i="5" s="1"/>
  <c r="M41" i="5" s="1"/>
  <c r="M42" i="5" s="1"/>
  <c r="M43" i="5" s="1"/>
  <c r="M44" i="5" s="1"/>
  <c r="M45" i="5" s="1"/>
  <c r="M46" i="5" s="1"/>
  <c r="M47" i="5" s="1"/>
  <c r="E95" i="5" l="1"/>
  <c r="L95" i="5" s="1"/>
  <c r="E8" i="5"/>
  <c r="L8" i="5" s="1"/>
  <c r="E101" i="5"/>
  <c r="L101" i="5" s="1"/>
  <c r="E65" i="5"/>
  <c r="L65" i="5" s="1"/>
  <c r="E64" i="5"/>
  <c r="L64" i="5" s="1"/>
  <c r="E92" i="5"/>
  <c r="L92" i="5" s="1"/>
  <c r="E66" i="5"/>
  <c r="L66" i="5" s="1"/>
  <c r="E99" i="5"/>
  <c r="L99" i="5" s="1"/>
  <c r="E11" i="5"/>
  <c r="L11" i="5" s="1"/>
  <c r="E67" i="5"/>
  <c r="L67" i="5" s="1"/>
  <c r="E100" i="5"/>
  <c r="L100" i="5" s="1"/>
  <c r="E63" i="5"/>
  <c r="E73" i="5"/>
  <c r="L73" i="5" s="1"/>
  <c r="E102" i="5"/>
  <c r="L102" i="5" s="1"/>
  <c r="E70" i="5"/>
  <c r="E91" i="5"/>
  <c r="E9" i="5"/>
  <c r="L9" i="5" s="1"/>
  <c r="E74" i="5"/>
  <c r="L74" i="5" s="1"/>
  <c r="E93" i="5"/>
  <c r="L93" i="5" s="1"/>
  <c r="E10" i="5"/>
  <c r="L10" i="5" s="1"/>
  <c r="E7" i="5"/>
  <c r="E98" i="5"/>
  <c r="E71" i="5"/>
  <c r="L71" i="5" s="1"/>
  <c r="E72" i="5"/>
  <c r="L72" i="5" s="1"/>
  <c r="E94" i="5"/>
  <c r="L94" i="5" s="1"/>
  <c r="E56" i="5" l="1"/>
  <c r="E57" i="5"/>
  <c r="L57" i="5" s="1"/>
  <c r="E58" i="5"/>
  <c r="L58" i="5" s="1"/>
  <c r="E31" i="5"/>
  <c r="L31" i="5" s="1"/>
  <c r="E32" i="5"/>
  <c r="L32" i="5" s="1"/>
  <c r="E29" i="5"/>
  <c r="L29" i="5" s="1"/>
  <c r="E59" i="5"/>
  <c r="L59" i="5" s="1"/>
  <c r="E30" i="5"/>
  <c r="L30" i="5" s="1"/>
  <c r="E28" i="5"/>
  <c r="L91" i="5"/>
  <c r="L96" i="5" s="1"/>
  <c r="M90" i="5" s="1"/>
  <c r="M91" i="5" s="1"/>
  <c r="M92" i="5" s="1"/>
  <c r="M93" i="5" s="1"/>
  <c r="M94" i="5" s="1"/>
  <c r="M95" i="5" s="1"/>
  <c r="M96" i="5" s="1"/>
  <c r="E96" i="5"/>
  <c r="L63" i="5"/>
  <c r="L68" i="5" s="1"/>
  <c r="M62" i="5" s="1"/>
  <c r="M63" i="5" s="1"/>
  <c r="M64" i="5" s="1"/>
  <c r="M65" i="5" s="1"/>
  <c r="M66" i="5" s="1"/>
  <c r="M67" i="5" s="1"/>
  <c r="M68" i="5" s="1"/>
  <c r="E68" i="5"/>
  <c r="E75" i="5"/>
  <c r="L70" i="5"/>
  <c r="L75" i="5" s="1"/>
  <c r="M69" i="5" s="1"/>
  <c r="M70" i="5" s="1"/>
  <c r="M71" i="5" s="1"/>
  <c r="M72" i="5" s="1"/>
  <c r="M73" i="5" s="1"/>
  <c r="M74" i="5" s="1"/>
  <c r="M75" i="5" s="1"/>
  <c r="L98" i="5"/>
  <c r="L103" i="5" s="1"/>
  <c r="M97" i="5" s="1"/>
  <c r="M98" i="5" s="1"/>
  <c r="M99" i="5" s="1"/>
  <c r="M100" i="5" s="1"/>
  <c r="M101" i="5" s="1"/>
  <c r="M102" i="5" s="1"/>
  <c r="M103" i="5" s="1"/>
  <c r="E103" i="5"/>
  <c r="L7" i="5"/>
  <c r="L12" i="5" s="1"/>
  <c r="M6" i="5" s="1"/>
  <c r="M7" i="5" s="1"/>
  <c r="M8" i="5" s="1"/>
  <c r="M9" i="5" s="1"/>
  <c r="M10" i="5" s="1"/>
  <c r="M11" i="5" s="1"/>
  <c r="M12" i="5" s="1"/>
  <c r="E12" i="5"/>
  <c r="E36" i="5" l="1"/>
  <c r="L36" i="5" s="1"/>
  <c r="E78" i="5"/>
  <c r="L78" i="5" s="1"/>
  <c r="E35" i="5"/>
  <c r="E77" i="5"/>
  <c r="E33" i="5"/>
  <c r="L28" i="5"/>
  <c r="L33" i="5" s="1"/>
  <c r="M27" i="5" s="1"/>
  <c r="M28" i="5" s="1"/>
  <c r="M29" i="5" s="1"/>
  <c r="M30" i="5" s="1"/>
  <c r="M31" i="5" s="1"/>
  <c r="M32" i="5" s="1"/>
  <c r="M33" i="5" s="1"/>
  <c r="L56" i="5"/>
  <c r="E81" i="5" l="1"/>
  <c r="L81" i="5" s="1"/>
  <c r="E37" i="5"/>
  <c r="L37" i="5" s="1"/>
  <c r="E80" i="5"/>
  <c r="L80" i="5" s="1"/>
  <c r="E39" i="5"/>
  <c r="L39" i="5" s="1"/>
  <c r="E79" i="5"/>
  <c r="L79" i="5" s="1"/>
  <c r="E38" i="5"/>
  <c r="L38" i="5" s="1"/>
  <c r="E60" i="5"/>
  <c r="L77" i="5"/>
  <c r="L35" i="5"/>
  <c r="E40" i="5" l="1"/>
  <c r="L82" i="5"/>
  <c r="M76" i="5" s="1"/>
  <c r="M77" i="5" s="1"/>
  <c r="M78" i="5" s="1"/>
  <c r="M79" i="5" s="1"/>
  <c r="M80" i="5" s="1"/>
  <c r="M81" i="5" s="1"/>
  <c r="M82" i="5" s="1"/>
  <c r="E82" i="5"/>
  <c r="L40" i="5"/>
  <c r="M34" i="5" s="1"/>
  <c r="M35" i="5" s="1"/>
  <c r="M36" i="5" s="1"/>
  <c r="M37" i="5" s="1"/>
  <c r="M38" i="5" s="1"/>
  <c r="M39" i="5" s="1"/>
  <c r="M40" i="5" s="1"/>
  <c r="L60" i="5"/>
  <c r="L61" i="5" s="1"/>
  <c r="M55" i="5" s="1"/>
  <c r="M56" i="5" s="1"/>
  <c r="M57" i="5" s="1"/>
  <c r="M58" i="5" s="1"/>
  <c r="M59" i="5" s="1"/>
  <c r="M60" i="5" s="1"/>
  <c r="M61" i="5" s="1"/>
  <c r="E61" i="5"/>
  <c r="K102" i="4" l="1"/>
  <c r="D102" i="4"/>
  <c r="K101" i="4"/>
  <c r="D101" i="4"/>
  <c r="O100" i="4"/>
  <c r="K100" i="4"/>
  <c r="D100" i="4"/>
  <c r="O99" i="4"/>
  <c r="K99" i="4"/>
  <c r="D99" i="4"/>
  <c r="B99" i="4"/>
  <c r="B100" i="4" s="1"/>
  <c r="B101" i="4" s="1"/>
  <c r="B102" i="4" s="1"/>
  <c r="B103" i="4" s="1"/>
  <c r="O98" i="4"/>
  <c r="K98" i="4"/>
  <c r="D98" i="4"/>
  <c r="O97" i="4"/>
  <c r="C97" i="4"/>
  <c r="B97" i="4"/>
  <c r="B98" i="4" s="1"/>
  <c r="K95" i="4"/>
  <c r="D95" i="4"/>
  <c r="K94" i="4"/>
  <c r="D94" i="4"/>
  <c r="K93" i="4"/>
  <c r="D93" i="4"/>
  <c r="O92" i="4"/>
  <c r="K92" i="4"/>
  <c r="D92" i="4"/>
  <c r="K91" i="4"/>
  <c r="D91" i="4"/>
  <c r="O90" i="4"/>
  <c r="C90" i="4"/>
  <c r="B90" i="4"/>
  <c r="B91" i="4" s="1"/>
  <c r="B92" i="4" s="1"/>
  <c r="B93" i="4" s="1"/>
  <c r="B94" i="4" s="1"/>
  <c r="B95" i="4" s="1"/>
  <c r="B96" i="4" s="1"/>
  <c r="K88" i="4"/>
  <c r="D88" i="4"/>
  <c r="K87" i="4"/>
  <c r="D87" i="4"/>
  <c r="K86" i="4"/>
  <c r="D86" i="4"/>
  <c r="O85" i="4"/>
  <c r="K85" i="4"/>
  <c r="D85" i="4"/>
  <c r="K84" i="4"/>
  <c r="D84" i="4"/>
  <c r="O83" i="4"/>
  <c r="C83" i="4"/>
  <c r="B83" i="4"/>
  <c r="B84" i="4" s="1"/>
  <c r="B85" i="4" s="1"/>
  <c r="B86" i="4" s="1"/>
  <c r="B87" i="4" s="1"/>
  <c r="B88" i="4" s="1"/>
  <c r="B89" i="4" s="1"/>
  <c r="K81" i="4"/>
  <c r="D81" i="4"/>
  <c r="K80" i="4"/>
  <c r="D80" i="4"/>
  <c r="O79" i="4"/>
  <c r="K79" i="4"/>
  <c r="D79" i="4"/>
  <c r="O78" i="4"/>
  <c r="K78" i="4"/>
  <c r="D78" i="4"/>
  <c r="O77" i="4"/>
  <c r="K77" i="4"/>
  <c r="D77" i="4"/>
  <c r="O76" i="4"/>
  <c r="C76" i="4"/>
  <c r="B76" i="4"/>
  <c r="B77" i="4" s="1"/>
  <c r="B78" i="4" s="1"/>
  <c r="B79" i="4" s="1"/>
  <c r="B80" i="4" s="1"/>
  <c r="B81" i="4" s="1"/>
  <c r="B82" i="4" s="1"/>
  <c r="K74" i="4"/>
  <c r="D74" i="4"/>
  <c r="K73" i="4"/>
  <c r="D73" i="4"/>
  <c r="K72" i="4"/>
  <c r="D72" i="4"/>
  <c r="O71" i="4"/>
  <c r="K71" i="4"/>
  <c r="D71" i="4"/>
  <c r="K70" i="4"/>
  <c r="D70" i="4"/>
  <c r="O69" i="4"/>
  <c r="C69" i="4"/>
  <c r="B69" i="4"/>
  <c r="B70" i="4" s="1"/>
  <c r="B71" i="4" s="1"/>
  <c r="B72" i="4" s="1"/>
  <c r="B73" i="4" s="1"/>
  <c r="B74" i="4" s="1"/>
  <c r="B75" i="4" s="1"/>
  <c r="K67" i="4"/>
  <c r="D67" i="4"/>
  <c r="K66" i="4"/>
  <c r="D66" i="4"/>
  <c r="K65" i="4"/>
  <c r="D65" i="4"/>
  <c r="O64" i="4"/>
  <c r="K64" i="4"/>
  <c r="D64" i="4"/>
  <c r="K63" i="4"/>
  <c r="D63" i="4"/>
  <c r="O62" i="4"/>
  <c r="C62" i="4"/>
  <c r="B62" i="4"/>
  <c r="B63" i="4" s="1"/>
  <c r="B64" i="4" s="1"/>
  <c r="B65" i="4" s="1"/>
  <c r="B66" i="4" s="1"/>
  <c r="B67" i="4" s="1"/>
  <c r="B68" i="4" s="1"/>
  <c r="K60" i="4"/>
  <c r="D60" i="4"/>
  <c r="K59" i="4"/>
  <c r="D59" i="4"/>
  <c r="K58" i="4"/>
  <c r="D58" i="4"/>
  <c r="K57" i="4"/>
  <c r="D57" i="4"/>
  <c r="K56" i="4"/>
  <c r="D56" i="4"/>
  <c r="O55" i="4"/>
  <c r="C55" i="4"/>
  <c r="B55" i="4"/>
  <c r="B56" i="4" s="1"/>
  <c r="B57" i="4" s="1"/>
  <c r="B58" i="4" s="1"/>
  <c r="B59" i="4" s="1"/>
  <c r="B60" i="4" s="1"/>
  <c r="B61" i="4" s="1"/>
  <c r="K53" i="4"/>
  <c r="D53" i="4"/>
  <c r="K52" i="4"/>
  <c r="D52" i="4"/>
  <c r="K51" i="4"/>
  <c r="D51" i="4"/>
  <c r="O50" i="4"/>
  <c r="K50" i="4"/>
  <c r="D50" i="4"/>
  <c r="K49" i="4"/>
  <c r="D49" i="4"/>
  <c r="O48" i="4"/>
  <c r="C48" i="4"/>
  <c r="B48" i="4"/>
  <c r="B49" i="4" s="1"/>
  <c r="B50" i="4" s="1"/>
  <c r="B51" i="4" s="1"/>
  <c r="B52" i="4" s="1"/>
  <c r="B53" i="4" s="1"/>
  <c r="B54" i="4" s="1"/>
  <c r="K46" i="4"/>
  <c r="D46" i="4"/>
  <c r="K45" i="4"/>
  <c r="D45" i="4"/>
  <c r="K44" i="4"/>
  <c r="D44" i="4"/>
  <c r="O43" i="4"/>
  <c r="K43" i="4"/>
  <c r="D43" i="4"/>
  <c r="K42" i="4"/>
  <c r="D42" i="4"/>
  <c r="O41" i="4"/>
  <c r="C41" i="4"/>
  <c r="B41" i="4"/>
  <c r="B42" i="4" s="1"/>
  <c r="B43" i="4" s="1"/>
  <c r="B44" i="4" s="1"/>
  <c r="B45" i="4" s="1"/>
  <c r="B46" i="4" s="1"/>
  <c r="B47" i="4" s="1"/>
  <c r="K39" i="4"/>
  <c r="D39" i="4"/>
  <c r="K38" i="4"/>
  <c r="D38" i="4"/>
  <c r="K37" i="4"/>
  <c r="D37" i="4"/>
  <c r="K36" i="4"/>
  <c r="D36" i="4"/>
  <c r="O35" i="4"/>
  <c r="K35" i="4"/>
  <c r="D35" i="4"/>
  <c r="B35" i="4"/>
  <c r="B36" i="4" s="1"/>
  <c r="B37" i="4" s="1"/>
  <c r="B38" i="4" s="1"/>
  <c r="B39" i="4" s="1"/>
  <c r="B40" i="4" s="1"/>
  <c r="O34" i="4"/>
  <c r="C34" i="4"/>
  <c r="B34" i="4"/>
  <c r="K32" i="4"/>
  <c r="D32" i="4"/>
  <c r="K31" i="4"/>
  <c r="D31" i="4"/>
  <c r="B31" i="4"/>
  <c r="B32" i="4" s="1"/>
  <c r="B33" i="4" s="1"/>
  <c r="O30" i="4"/>
  <c r="K30" i="4"/>
  <c r="D30" i="4"/>
  <c r="O29" i="4"/>
  <c r="K29" i="4"/>
  <c r="D29" i="4"/>
  <c r="O28" i="4"/>
  <c r="K28" i="4"/>
  <c r="D28" i="4"/>
  <c r="O27" i="4"/>
  <c r="C27" i="4"/>
  <c r="B27" i="4"/>
  <c r="B28" i="4" s="1"/>
  <c r="B29" i="4" s="1"/>
  <c r="B30" i="4" s="1"/>
  <c r="K25" i="4"/>
  <c r="D25" i="4"/>
  <c r="K24" i="4"/>
  <c r="D24" i="4"/>
  <c r="K23" i="4"/>
  <c r="D23" i="4"/>
  <c r="O22" i="4"/>
  <c r="K22" i="4"/>
  <c r="D22" i="4"/>
  <c r="O21" i="4"/>
  <c r="K21" i="4"/>
  <c r="D21" i="4"/>
  <c r="O20" i="4"/>
  <c r="C20" i="4"/>
  <c r="B20" i="4"/>
  <c r="B21" i="4" s="1"/>
  <c r="B22" i="4" s="1"/>
  <c r="B23" i="4" s="1"/>
  <c r="B24" i="4" s="1"/>
  <c r="B25" i="4" s="1"/>
  <c r="B26" i="4" s="1"/>
  <c r="K18" i="4"/>
  <c r="D18" i="4"/>
  <c r="K17" i="4"/>
  <c r="D17" i="4"/>
  <c r="O16" i="4"/>
  <c r="K16" i="4"/>
  <c r="D16" i="4"/>
  <c r="O15" i="4"/>
  <c r="K15" i="4"/>
  <c r="D15" i="4"/>
  <c r="O14" i="4"/>
  <c r="K14" i="4"/>
  <c r="D14" i="4"/>
  <c r="O13" i="4"/>
  <c r="C13" i="4"/>
  <c r="B13" i="4"/>
  <c r="B14" i="4" s="1"/>
  <c r="B15" i="4" s="1"/>
  <c r="B16" i="4" s="1"/>
  <c r="B17" i="4" s="1"/>
  <c r="B18" i="4" s="1"/>
  <c r="B19" i="4" s="1"/>
  <c r="K11" i="4"/>
  <c r="D11" i="4"/>
  <c r="K10" i="4"/>
  <c r="D10" i="4"/>
  <c r="K9" i="4"/>
  <c r="D9" i="4"/>
  <c r="O8" i="4"/>
  <c r="K8" i="4"/>
  <c r="D8" i="4"/>
  <c r="K7" i="4"/>
  <c r="D7" i="4"/>
  <c r="O6" i="4"/>
  <c r="C6" i="4"/>
  <c r="B6" i="4"/>
  <c r="B7" i="4" s="1"/>
  <c r="B8" i="4" s="1"/>
  <c r="B9" i="4" s="1"/>
  <c r="B10" i="4" s="1"/>
  <c r="B11" i="4" s="1"/>
  <c r="B12" i="4" s="1"/>
  <c r="O1" i="4"/>
  <c r="C1" i="4"/>
  <c r="E16" i="4" l="1"/>
  <c r="L16" i="4" s="1"/>
  <c r="E17" i="4"/>
  <c r="L17" i="4" s="1"/>
  <c r="E100" i="4"/>
  <c r="L100" i="4" s="1"/>
  <c r="E46" i="4"/>
  <c r="L46" i="4" s="1"/>
  <c r="E15" i="4"/>
  <c r="L15" i="4" s="1"/>
  <c r="E98" i="4"/>
  <c r="E56" i="4"/>
  <c r="E91" i="4"/>
  <c r="E99" i="4"/>
  <c r="L99" i="4" s="1"/>
  <c r="E23" i="4"/>
  <c r="L23" i="4" s="1"/>
  <c r="E86" i="4"/>
  <c r="L86" i="4" s="1"/>
  <c r="E14" i="4"/>
  <c r="E10" i="4"/>
  <c r="L10" i="4" s="1"/>
  <c r="E31" i="4"/>
  <c r="L31" i="4" s="1"/>
  <c r="E70" i="4"/>
  <c r="E11" i="4"/>
  <c r="L11" i="4" s="1"/>
  <c r="E79" i="4"/>
  <c r="L79" i="4" s="1"/>
  <c r="E93" i="4"/>
  <c r="L93" i="4" s="1"/>
  <c r="E53" i="4"/>
  <c r="L53" i="4" s="1"/>
  <c r="E94" i="4"/>
  <c r="L94" i="4" s="1"/>
  <c r="E65" i="4"/>
  <c r="L65" i="4" s="1"/>
  <c r="E63" i="4"/>
  <c r="E102" i="4"/>
  <c r="L102" i="4" s="1"/>
  <c r="E78" i="4"/>
  <c r="L78" i="4" s="1"/>
  <c r="E43" i="4"/>
  <c r="L43" i="4" s="1"/>
  <c r="E22" i="4"/>
  <c r="L22" i="4" s="1"/>
  <c r="E7" i="4"/>
  <c r="E81" i="4"/>
  <c r="L81" i="4" s="1"/>
  <c r="E37" i="4"/>
  <c r="L37" i="4" s="1"/>
  <c r="E74" i="4"/>
  <c r="L74" i="4" s="1"/>
  <c r="E88" i="4"/>
  <c r="L88" i="4" s="1"/>
  <c r="E85" i="4"/>
  <c r="L85" i="4" s="1"/>
  <c r="E42" i="4"/>
  <c r="E30" i="4"/>
  <c r="L30" i="4" s="1"/>
  <c r="E52" i="4"/>
  <c r="L52" i="4" s="1"/>
  <c r="E71" i="4"/>
  <c r="L71" i="4" s="1"/>
  <c r="E60" i="4"/>
  <c r="L60" i="4" s="1"/>
  <c r="E59" i="4"/>
  <c r="L59" i="4" s="1"/>
  <c r="E67" i="4"/>
  <c r="L67" i="4" s="1"/>
  <c r="E51" i="4"/>
  <c r="L51" i="4" s="1"/>
  <c r="E39" i="4"/>
  <c r="L39" i="4" s="1"/>
  <c r="E21" i="4"/>
  <c r="E50" i="4"/>
  <c r="L50" i="4" s="1"/>
  <c r="E92" i="4"/>
  <c r="L92" i="4" s="1"/>
  <c r="E87" i="4"/>
  <c r="L87" i="4" s="1"/>
  <c r="E28" i="4"/>
  <c r="E95" i="4"/>
  <c r="L95" i="4" s="1"/>
  <c r="E44" i="4"/>
  <c r="L44" i="4" s="1"/>
  <c r="E29" i="4"/>
  <c r="L29" i="4" s="1"/>
  <c r="E32" i="4"/>
  <c r="L32" i="4" s="1"/>
  <c r="E35" i="4"/>
  <c r="E57" i="4"/>
  <c r="L57" i="4" s="1"/>
  <c r="E101" i="4"/>
  <c r="L101" i="4" s="1"/>
  <c r="E36" i="4"/>
  <c r="L36" i="4" s="1"/>
  <c r="E66" i="4"/>
  <c r="L66" i="4" s="1"/>
  <c r="E80" i="4"/>
  <c r="L80" i="4" s="1"/>
  <c r="E58" i="4"/>
  <c r="L58" i="4" s="1"/>
  <c r="E25" i="4"/>
  <c r="L25" i="4" s="1"/>
  <c r="E73" i="4"/>
  <c r="L73" i="4" s="1"/>
  <c r="E64" i="4"/>
  <c r="L64" i="4" s="1"/>
  <c r="E24" i="4"/>
  <c r="L24" i="4" s="1"/>
  <c r="E77" i="4"/>
  <c r="E45" i="4"/>
  <c r="L45" i="4" s="1"/>
  <c r="E84" i="4"/>
  <c r="E72" i="4"/>
  <c r="L72" i="4" s="1"/>
  <c r="E8" i="4"/>
  <c r="L8" i="4" s="1"/>
  <c r="E49" i="4"/>
  <c r="E38" i="4"/>
  <c r="L38" i="4" s="1"/>
  <c r="E18" i="4"/>
  <c r="L18" i="4" s="1"/>
  <c r="E9" i="4"/>
  <c r="L9" i="4" s="1"/>
  <c r="E89" i="4" l="1"/>
  <c r="L84" i="4"/>
  <c r="L89" i="4" s="1"/>
  <c r="M83" i="4" s="1"/>
  <c r="M84" i="4" s="1"/>
  <c r="M85" i="4" s="1"/>
  <c r="M86" i="4" s="1"/>
  <c r="M87" i="4" s="1"/>
  <c r="M88" i="4" s="1"/>
  <c r="M89" i="4" s="1"/>
  <c r="L14" i="4"/>
  <c r="L19" i="4" s="1"/>
  <c r="M13" i="4" s="1"/>
  <c r="M14" i="4" s="1"/>
  <c r="M15" i="4" s="1"/>
  <c r="M16" i="4" s="1"/>
  <c r="M17" i="4" s="1"/>
  <c r="M18" i="4" s="1"/>
  <c r="M19" i="4" s="1"/>
  <c r="E19" i="4"/>
  <c r="E96" i="4"/>
  <c r="L91" i="4"/>
  <c r="L96" i="4" s="1"/>
  <c r="M90" i="4" s="1"/>
  <c r="M91" i="4" s="1"/>
  <c r="M92" i="4" s="1"/>
  <c r="M93" i="4" s="1"/>
  <c r="M94" i="4" s="1"/>
  <c r="M95" i="4" s="1"/>
  <c r="M96" i="4" s="1"/>
  <c r="E54" i="4"/>
  <c r="L49" i="4"/>
  <c r="L54" i="4" s="1"/>
  <c r="M48" i="4" s="1"/>
  <c r="M49" i="4" s="1"/>
  <c r="M50" i="4" s="1"/>
  <c r="M51" i="4" s="1"/>
  <c r="M52" i="4" s="1"/>
  <c r="M53" i="4" s="1"/>
  <c r="M54" i="4" s="1"/>
  <c r="L35" i="4"/>
  <c r="L40" i="4" s="1"/>
  <c r="M34" i="4" s="1"/>
  <c r="M35" i="4" s="1"/>
  <c r="M36" i="4" s="1"/>
  <c r="M37" i="4" s="1"/>
  <c r="M38" i="4" s="1"/>
  <c r="M39" i="4" s="1"/>
  <c r="M40" i="4" s="1"/>
  <c r="E40" i="4"/>
  <c r="E12" i="4"/>
  <c r="L7" i="4"/>
  <c r="L12" i="4" s="1"/>
  <c r="M6" i="4" s="1"/>
  <c r="M7" i="4" s="1"/>
  <c r="M8" i="4" s="1"/>
  <c r="M9" i="4" s="1"/>
  <c r="M10" i="4" s="1"/>
  <c r="M11" i="4" s="1"/>
  <c r="M12" i="4" s="1"/>
  <c r="E75" i="4"/>
  <c r="L70" i="4"/>
  <c r="L75" i="4" s="1"/>
  <c r="M69" i="4" s="1"/>
  <c r="M70" i="4" s="1"/>
  <c r="M71" i="4" s="1"/>
  <c r="M72" i="4" s="1"/>
  <c r="M73" i="4" s="1"/>
  <c r="M74" i="4" s="1"/>
  <c r="M75" i="4" s="1"/>
  <c r="E61" i="4"/>
  <c r="L56" i="4"/>
  <c r="L61" i="4" s="1"/>
  <c r="M55" i="4" s="1"/>
  <c r="M56" i="4" s="1"/>
  <c r="M57" i="4" s="1"/>
  <c r="M58" i="4" s="1"/>
  <c r="M59" i="4" s="1"/>
  <c r="M60" i="4" s="1"/>
  <c r="M61" i="4" s="1"/>
  <c r="E82" i="4"/>
  <c r="L77" i="4"/>
  <c r="L82" i="4" s="1"/>
  <c r="M76" i="4" s="1"/>
  <c r="M77" i="4" s="1"/>
  <c r="M78" i="4" s="1"/>
  <c r="M79" i="4" s="1"/>
  <c r="M80" i="4" s="1"/>
  <c r="M81" i="4" s="1"/>
  <c r="M82" i="4" s="1"/>
  <c r="E33" i="4"/>
  <c r="L28" i="4"/>
  <c r="L33" i="4" s="1"/>
  <c r="M27" i="4" s="1"/>
  <c r="M28" i="4" s="1"/>
  <c r="M29" i="4" s="1"/>
  <c r="M30" i="4" s="1"/>
  <c r="M31" i="4" s="1"/>
  <c r="M32" i="4" s="1"/>
  <c r="M33" i="4" s="1"/>
  <c r="L21" i="4"/>
  <c r="L26" i="4" s="1"/>
  <c r="M20" i="4" s="1"/>
  <c r="M21" i="4" s="1"/>
  <c r="M22" i="4" s="1"/>
  <c r="M23" i="4" s="1"/>
  <c r="M24" i="4" s="1"/>
  <c r="M25" i="4" s="1"/>
  <c r="M26" i="4" s="1"/>
  <c r="E26" i="4"/>
  <c r="E68" i="4"/>
  <c r="L63" i="4"/>
  <c r="L68" i="4" s="1"/>
  <c r="M62" i="4" s="1"/>
  <c r="M63" i="4" s="1"/>
  <c r="M64" i="4" s="1"/>
  <c r="M65" i="4" s="1"/>
  <c r="M66" i="4" s="1"/>
  <c r="M67" i="4" s="1"/>
  <c r="M68" i="4" s="1"/>
  <c r="E103" i="4"/>
  <c r="L98" i="4"/>
  <c r="L103" i="4" s="1"/>
  <c r="M97" i="4" s="1"/>
  <c r="M98" i="4" s="1"/>
  <c r="M99" i="4" s="1"/>
  <c r="M100" i="4" s="1"/>
  <c r="M101" i="4" s="1"/>
  <c r="M102" i="4" s="1"/>
  <c r="M103" i="4" s="1"/>
  <c r="L42" i="4"/>
  <c r="L47" i="4" s="1"/>
  <c r="M41" i="4" s="1"/>
  <c r="M42" i="4" s="1"/>
  <c r="M43" i="4" s="1"/>
  <c r="M44" i="4" s="1"/>
  <c r="M45" i="4" s="1"/>
  <c r="M46" i="4" s="1"/>
  <c r="M47" i="4" s="1"/>
  <c r="E47" i="4"/>
</calcChain>
</file>

<file path=xl/sharedStrings.xml><?xml version="1.0" encoding="utf-8"?>
<sst xmlns="http://schemas.openxmlformats.org/spreadsheetml/2006/main" count="88" uniqueCount="14">
  <si>
    <t>судьи</t>
  </si>
  <si>
    <t>Вып.</t>
  </si>
  <si>
    <t>Место</t>
  </si>
  <si>
    <t>Ф.И.</t>
  </si>
  <si>
    <t>прыжок</t>
  </si>
  <si>
    <t>К.Т.</t>
  </si>
  <si>
    <t>СУММА</t>
  </si>
  <si>
    <t>разр.</t>
  </si>
  <si>
    <t>Тренер</t>
  </si>
  <si>
    <t xml:space="preserve"> </t>
  </si>
  <si>
    <t>кэт</t>
  </si>
  <si>
    <t>Прыжок</t>
  </si>
  <si>
    <t>КМС</t>
  </si>
  <si>
    <t>Выс.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</si>
</sst>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3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NewtonCTT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sz val="8"/>
      <name val="Arial"/>
      <family val="2"/>
      <charset val="204"/>
    </font>
    <font>
      <b/>
      <sz val="9"/>
      <color indexed="9"/>
      <name val="Arial Cyr"/>
      <family val="2"/>
      <charset val="204"/>
    </font>
    <font>
      <sz val="9"/>
      <name val="Arial Cyr"/>
      <charset val="204"/>
    </font>
    <font>
      <b/>
      <sz val="10"/>
      <color theme="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10"/>
      <color indexed="12"/>
      <name val="Arial Cyr"/>
      <charset val="204"/>
    </font>
    <font>
      <sz val="8"/>
      <color indexed="9"/>
      <name val="Arial Cyr"/>
      <family val="2"/>
      <charset val="204"/>
    </font>
    <font>
      <sz val="10"/>
      <name val="Arial"/>
      <family val="2"/>
    </font>
    <font>
      <b/>
      <sz val="8"/>
      <name val="Arial Cyr"/>
      <charset val="204"/>
    </font>
    <font>
      <b/>
      <sz val="9"/>
      <color rgb="FFFFFFFF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FFFF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0000FF"/>
      <name val="Arial Cyr"/>
      <family val="2"/>
      <charset val="204"/>
    </font>
    <font>
      <sz val="8"/>
      <color rgb="FFFFFFFF"/>
      <name val="Arial Cyr"/>
      <family val="2"/>
      <charset val="204"/>
    </font>
    <font>
      <sz val="8"/>
      <color rgb="FFFF0000"/>
      <name val="Arial Cyr"/>
      <family val="2"/>
      <charset val="204"/>
    </font>
    <font>
      <sz val="10"/>
      <name val="SimSun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25" fillId="0" borderId="0"/>
    <xf numFmtId="0" fontId="34" fillId="0" borderId="0"/>
  </cellStyleXfs>
  <cellXfs count="1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/>
    <xf numFmtId="0" fontId="5" fillId="0" borderId="0" xfId="2" applyFont="1"/>
    <xf numFmtId="0" fontId="2" fillId="0" borderId="0" xfId="1" applyFont="1"/>
    <xf numFmtId="0" fontId="6" fillId="0" borderId="0" xfId="1" applyFont="1"/>
    <xf numFmtId="0" fontId="7" fillId="0" borderId="0" xfId="3" applyFont="1" applyAlignment="1">
      <alignment horizontal="left" wrapText="1"/>
    </xf>
    <xf numFmtId="22" fontId="8" fillId="0" borderId="0" xfId="3" applyNumberFormat="1" applyFont="1"/>
    <xf numFmtId="0" fontId="9" fillId="0" borderId="0" xfId="1" applyFont="1"/>
    <xf numFmtId="0" fontId="2" fillId="0" borderId="0" xfId="3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64" fontId="10" fillId="0" borderId="2" xfId="3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11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8" xfId="1" applyFont="1" applyBorder="1"/>
    <xf numFmtId="0" fontId="5" fillId="0" borderId="7" xfId="1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17" fillId="0" borderId="0" xfId="1" applyFont="1" applyBorder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Font="1"/>
    <xf numFmtId="0" fontId="9" fillId="0" borderId="0" xfId="2" applyFont="1"/>
    <xf numFmtId="0" fontId="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164" fontId="20" fillId="0" borderId="0" xfId="4" applyNumberFormat="1" applyFont="1" applyBorder="1" applyAlignment="1">
      <alignment horizontal="center"/>
    </xf>
    <xf numFmtId="164" fontId="22" fillId="0" borderId="0" xfId="5" applyNumberFormat="1" applyFont="1" applyAlignment="1">
      <alignment horizontal="center" vertical="center"/>
    </xf>
    <xf numFmtId="2" fontId="23" fillId="0" borderId="0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2" fontId="24" fillId="0" borderId="0" xfId="2" applyNumberFormat="1" applyFont="1" applyAlignment="1">
      <alignment horizontal="center"/>
    </xf>
    <xf numFmtId="0" fontId="2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right"/>
    </xf>
    <xf numFmtId="164" fontId="5" fillId="0" borderId="0" xfId="2" applyNumberFormat="1" applyFont="1" applyAlignment="1">
      <alignment horizontal="center"/>
    </xf>
    <xf numFmtId="0" fontId="1" fillId="0" borderId="0" xfId="1"/>
    <xf numFmtId="2" fontId="12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6" fillId="0" borderId="0" xfId="2" applyFont="1"/>
    <xf numFmtId="0" fontId="2" fillId="0" borderId="0" xfId="6" applyFont="1" applyAlignment="1">
      <alignment horizontal="center"/>
    </xf>
    <xf numFmtId="0" fontId="3" fillId="0" borderId="0" xfId="6" applyFont="1"/>
    <xf numFmtId="0" fontId="2" fillId="0" borderId="0" xfId="6" applyFont="1"/>
    <xf numFmtId="0" fontId="5" fillId="0" borderId="0" xfId="6" applyFont="1"/>
    <xf numFmtId="0" fontId="6" fillId="0" borderId="0" xfId="6" applyFont="1"/>
    <xf numFmtId="22" fontId="8" fillId="0" borderId="0" xfId="6" applyNumberFormat="1" applyFont="1"/>
    <xf numFmtId="0" fontId="9" fillId="0" borderId="0" xfId="6" applyFont="1"/>
    <xf numFmtId="0" fontId="5" fillId="0" borderId="3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5" fillId="0" borderId="2" xfId="6" applyFont="1" applyBorder="1" applyAlignment="1">
      <alignment horizontal="left"/>
    </xf>
    <xf numFmtId="164" fontId="5" fillId="0" borderId="3" xfId="6" applyNumberFormat="1" applyFont="1" applyBorder="1" applyAlignment="1">
      <alignment horizontal="left"/>
    </xf>
    <xf numFmtId="0" fontId="5" fillId="0" borderId="6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1" xfId="6" applyFont="1" applyBorder="1" applyAlignment="1">
      <alignment horizontal="left"/>
    </xf>
    <xf numFmtId="0" fontId="5" fillId="0" borderId="2" xfId="6" applyFont="1" applyBorder="1" applyAlignment="1">
      <alignment vertical="center"/>
    </xf>
    <xf numFmtId="164" fontId="10" fillId="0" borderId="2" xfId="6" applyNumberFormat="1" applyFont="1" applyBorder="1" applyAlignment="1">
      <alignment horizontal="center" vertical="center" wrapText="1"/>
    </xf>
    <xf numFmtId="0" fontId="26" fillId="0" borderId="6" xfId="6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5" fillId="0" borderId="9" xfId="6" applyFont="1" applyBorder="1" applyAlignment="1">
      <alignment horizontal="center"/>
    </xf>
    <xf numFmtId="0" fontId="5" fillId="0" borderId="7" xfId="6" applyFont="1" applyBorder="1" applyAlignment="1">
      <alignment horizontal="center"/>
    </xf>
    <xf numFmtId="0" fontId="5" fillId="0" borderId="8" xfId="6" applyFont="1" applyBorder="1" applyAlignment="1">
      <alignment horizontal="left"/>
    </xf>
    <xf numFmtId="0" fontId="11" fillId="0" borderId="9" xfId="6" applyFont="1" applyBorder="1" applyAlignment="1">
      <alignment horizontal="center"/>
    </xf>
    <xf numFmtId="0" fontId="12" fillId="0" borderId="8" xfId="6" applyFont="1" applyBorder="1" applyAlignment="1">
      <alignment horizontal="center"/>
    </xf>
    <xf numFmtId="0" fontId="12" fillId="0" borderId="10" xfId="6" applyFont="1" applyBorder="1" applyAlignment="1">
      <alignment horizontal="center"/>
    </xf>
    <xf numFmtId="0" fontId="12" fillId="0" borderId="11" xfId="6" applyFont="1" applyBorder="1" applyAlignment="1">
      <alignment horizontal="center"/>
    </xf>
    <xf numFmtId="0" fontId="12" fillId="0" borderId="13" xfId="6" applyFont="1" applyBorder="1" applyAlignment="1">
      <alignment horizontal="center"/>
    </xf>
    <xf numFmtId="0" fontId="13" fillId="0" borderId="7" xfId="6" applyFont="1" applyBorder="1" applyAlignment="1">
      <alignment horizontal="center"/>
    </xf>
    <xf numFmtId="0" fontId="14" fillId="0" borderId="7" xfId="6" applyFont="1" applyBorder="1"/>
    <xf numFmtId="0" fontId="5" fillId="0" borderId="8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27" fillId="0" borderId="0" xfId="6" applyFont="1" applyBorder="1" applyAlignment="1">
      <alignment horizontal="center"/>
    </xf>
    <xf numFmtId="0" fontId="5" fillId="0" borderId="0" xfId="6" applyFont="1" applyBorder="1" applyAlignment="1">
      <alignment horizontal="left"/>
    </xf>
    <xf numFmtId="0" fontId="16" fillId="0" borderId="0" xfId="6" applyFont="1" applyBorder="1" applyAlignment="1">
      <alignment horizontal="center"/>
    </xf>
    <xf numFmtId="0" fontId="13" fillId="0" borderId="0" xfId="6" applyFont="1" applyBorder="1"/>
    <xf numFmtId="0" fontId="13" fillId="0" borderId="0" xfId="6" applyFont="1" applyBorder="1" applyAlignment="1">
      <alignment horizontal="center"/>
    </xf>
    <xf numFmtId="0" fontId="14" fillId="0" borderId="0" xfId="6" applyFont="1" applyBorder="1"/>
    <xf numFmtId="0" fontId="27" fillId="0" borderId="0" xfId="6" applyFont="1" applyBorder="1" applyAlignment="1">
      <alignment vertical="center"/>
    </xf>
    <xf numFmtId="1" fontId="28" fillId="0" borderId="0" xfId="6" applyNumberFormat="1" applyFont="1" applyBorder="1" applyAlignment="1">
      <alignment vertical="center"/>
    </xf>
    <xf numFmtId="0" fontId="9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9" fillId="0" borderId="0" xfId="6" applyFont="1" applyAlignment="1">
      <alignment horizontal="left"/>
    </xf>
    <xf numFmtId="2" fontId="3" fillId="0" borderId="0" xfId="6" applyNumberFormat="1" applyFont="1" applyAlignment="1">
      <alignment horizontal="center"/>
    </xf>
    <xf numFmtId="165" fontId="8" fillId="0" borderId="0" xfId="6" applyNumberFormat="1" applyFont="1" applyAlignment="1">
      <alignment horizontal="center" vertical="center"/>
    </xf>
    <xf numFmtId="0" fontId="8" fillId="0" borderId="0" xfId="6" applyFont="1"/>
    <xf numFmtId="0" fontId="29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164" fontId="30" fillId="0" borderId="0" xfId="6" applyNumberFormat="1" applyFont="1" applyBorder="1" applyAlignment="1">
      <alignment horizontal="center"/>
    </xf>
    <xf numFmtId="164" fontId="2" fillId="0" borderId="0" xfId="6" applyNumberFormat="1" applyFont="1" applyAlignment="1">
      <alignment horizontal="center" vertical="center"/>
    </xf>
    <xf numFmtId="2" fontId="31" fillId="0" borderId="0" xfId="6" applyNumberFormat="1" applyFont="1" applyBorder="1" applyAlignment="1">
      <alignment horizontal="center"/>
    </xf>
    <xf numFmtId="2" fontId="9" fillId="0" borderId="0" xfId="6" applyNumberFormat="1" applyFont="1" applyBorder="1" applyAlignment="1">
      <alignment horizontal="center"/>
    </xf>
    <xf numFmtId="2" fontId="32" fillId="0" borderId="0" xfId="6" applyNumberFormat="1" applyFont="1" applyAlignment="1">
      <alignment horizontal="center"/>
    </xf>
    <xf numFmtId="1" fontId="32" fillId="0" borderId="0" xfId="6" applyNumberFormat="1" applyFont="1" applyAlignment="1">
      <alignment horizontal="center"/>
    </xf>
    <xf numFmtId="0" fontId="7" fillId="0" borderId="0" xfId="6" applyFont="1" applyAlignment="1">
      <alignment horizontal="left" wrapText="1"/>
    </xf>
    <xf numFmtId="0" fontId="5" fillId="0" borderId="0" xfId="6" applyFont="1" applyAlignment="1">
      <alignment horizontal="center"/>
    </xf>
    <xf numFmtId="164" fontId="5" fillId="0" borderId="0" xfId="6" applyNumberFormat="1" applyFont="1" applyAlignment="1">
      <alignment horizontal="center"/>
    </xf>
    <xf numFmtId="0" fontId="1" fillId="0" borderId="0" xfId="6" applyFont="1"/>
    <xf numFmtId="2" fontId="5" fillId="0" borderId="0" xfId="6" applyNumberFormat="1" applyFont="1" applyBorder="1" applyAlignment="1">
      <alignment horizontal="center"/>
    </xf>
    <xf numFmtId="2" fontId="13" fillId="0" borderId="0" xfId="6" applyNumberFormat="1" applyFont="1" applyBorder="1" applyAlignment="1">
      <alignment horizontal="center"/>
    </xf>
    <xf numFmtId="0" fontId="22" fillId="0" borderId="0" xfId="6" applyFont="1"/>
    <xf numFmtId="1" fontId="7" fillId="0" borderId="0" xfId="6" applyNumberFormat="1" applyFont="1" applyAlignment="1">
      <alignment horizontal="center"/>
    </xf>
    <xf numFmtId="1" fontId="33" fillId="0" borderId="0" xfId="6" applyNumberFormat="1" applyFont="1" applyAlignment="1">
      <alignment horizontal="center"/>
    </xf>
    <xf numFmtId="0" fontId="2" fillId="0" borderId="0" xfId="6" applyFont="1" applyAlignment="1">
      <alignment horizontal="left"/>
    </xf>
    <xf numFmtId="0" fontId="34" fillId="0" borderId="0" xfId="7"/>
    <xf numFmtId="164" fontId="5" fillId="0" borderId="2" xfId="1" applyNumberFormat="1" applyFont="1" applyBorder="1" applyAlignment="1">
      <alignment horizontal="left"/>
    </xf>
    <xf numFmtId="0" fontId="11" fillId="0" borderId="8" xfId="1" applyFont="1" applyBorder="1" applyAlignment="1">
      <alignment horizontal="center"/>
    </xf>
    <xf numFmtId="0" fontId="22" fillId="0" borderId="0" xfId="2" applyFont="1"/>
  </cellXfs>
  <cellStyles count="8">
    <cellStyle name="Normal_COM10W" xfId="2"/>
    <cellStyle name="Normal_ST_CF" xfId="4"/>
    <cellStyle name="TableStyleLight1" xfId="6"/>
    <cellStyle name="Обычный" xfId="0" builtinId="0"/>
    <cellStyle name="Обычный 2" xfId="5"/>
    <cellStyle name="Обычный 3" xfId="7"/>
    <cellStyle name="Обычный_Чемпионат и Перв 1 и 3 м" xfId="1"/>
    <cellStyle name="Обычный_Чемпионат и Перв 1 и 3 м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91;&#1090;&#1088;&#1086;%202\3%20&#1052;&#1045;&#1058;&#1056;&#1040;%20&#1044;&#1077;&#1074;&#1091;&#1096;&#1082;&#1080;%20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74;&#1077;&#1095;&#1077;&#1088;%203\1%20&#1052;&#1045;&#1058;&#1056;%20&#1044;&#1077;&#1074;&#1091;&#1096;&#1082;&#1080;%20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4%20&#1076;&#1077;&#1085;&#1100;\&#1042;&#1099;&#1096;&#1082;&#1072;%20&#1044;&#1077;&#1074;&#1091;&#1096;&#1082;&#1080;%20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exander\Documents\&#1056;&#1072;&#1073;&#1086;&#1090;&#1072;\&#1042;&#1089;&#1105;%20&#1087;&#1086;%20&#1075;&#1086;&#1076;&#1072;&#1084;\2014-2015\&#1054;&#1090;&#1082;.&#1050;&#1091;&#1073;&#1086;&#1082;.&#1075;.&#1086;.%20&#1058;&#1086;&#1083;&#1100;&#1103;&#1090;&#1090;&#1080;%2009-12%20&#1076;&#1077;&#1082;&#1072;&#1073;&#1088;&#1103;\3%20&#1076;&#1077;&#1085;&#1100;%2011%20&#1076;&#1077;&#1082;&#1072;&#1073;&#1088;&#1103;\&#1042;&#1067;&#1064;&#1050;&#1040;%20&#1052;&#1057;,&#1050;&#1052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3"/>
      <sheetName val="СТАРТ+ (2)"/>
      <sheetName val="3м Дев СВОД (С)"/>
      <sheetName val="3м Дев (С)"/>
    </sheetNames>
    <sheetDataSet>
      <sheetData sheetId="0" refreshError="1"/>
      <sheetData sheetId="1">
        <row r="1">
          <cell r="C1" t="str">
            <v>ТРАМПЛИН 3 М; ДЕВУШКИ (12-13 ЛЕТ)</v>
          </cell>
          <cell r="S1">
            <v>43814.458333333336</v>
          </cell>
        </row>
        <row r="3">
          <cell r="B3">
            <v>1</v>
          </cell>
          <cell r="C3" t="str">
            <v>Коровина Алиса,2007,I,Тольятти,МБУДОКСДЮСШОР№10"Олимп"</v>
          </cell>
          <cell r="S3" t="str">
            <v xml:space="preserve">Кандрашин А.В. </v>
          </cell>
        </row>
        <row r="4">
          <cell r="C4" t="str">
            <v>201в</v>
          </cell>
          <cell r="D4">
            <v>1.8</v>
          </cell>
          <cell r="E4" t="str">
            <v>301с</v>
          </cell>
          <cell r="F4">
            <v>1.8</v>
          </cell>
          <cell r="G4" t="str">
            <v>404с</v>
          </cell>
          <cell r="H4">
            <v>2.4</v>
          </cell>
          <cell r="I4" t="str">
            <v>105с</v>
          </cell>
          <cell r="J4">
            <v>2.2000000000000002</v>
          </cell>
          <cell r="K4" t="str">
            <v>5211а</v>
          </cell>
          <cell r="L4">
            <v>2</v>
          </cell>
          <cell r="S4" t="str">
            <v>Михайлов А.Н.</v>
          </cell>
        </row>
        <row r="5">
          <cell r="S5" t="str">
            <v>Донцова И.В.</v>
          </cell>
        </row>
        <row r="6">
          <cell r="S6" t="str">
            <v>Ефремов А.С.</v>
          </cell>
        </row>
        <row r="10">
          <cell r="B10">
            <v>2</v>
          </cell>
          <cell r="C10" t="str">
            <v>Бутинова Екатерина,2006,КМС,Бузулук,СШОР</v>
          </cell>
          <cell r="S10" t="str">
            <v>Постниковы Т.Н.,М.В.</v>
          </cell>
        </row>
        <row r="11">
          <cell r="C11" t="str">
            <v>405с</v>
          </cell>
          <cell r="D11">
            <v>2.7</v>
          </cell>
          <cell r="E11" t="str">
            <v>105в</v>
          </cell>
          <cell r="F11">
            <v>2.4</v>
          </cell>
          <cell r="G11" t="str">
            <v>303в</v>
          </cell>
          <cell r="H11">
            <v>2.2999999999999998</v>
          </cell>
          <cell r="I11" t="str">
            <v>205с</v>
          </cell>
          <cell r="J11">
            <v>2.8</v>
          </cell>
          <cell r="K11" t="str">
            <v>5134д</v>
          </cell>
          <cell r="L11">
            <v>2.5</v>
          </cell>
        </row>
        <row r="17">
          <cell r="B17">
            <v>3</v>
          </cell>
          <cell r="C17" t="str">
            <v>Кашлакова Кристина,2007,I,Москва,"Юность Москвы"</v>
          </cell>
          <cell r="S17" t="str">
            <v>Николаева М.А.</v>
          </cell>
        </row>
        <row r="18">
          <cell r="C18" t="str">
            <v>105в</v>
          </cell>
          <cell r="D18">
            <v>2.4</v>
          </cell>
          <cell r="E18" t="str">
            <v>5132д</v>
          </cell>
          <cell r="F18">
            <v>2.1</v>
          </cell>
          <cell r="G18" t="str">
            <v>404с</v>
          </cell>
          <cell r="H18">
            <v>2.4</v>
          </cell>
          <cell r="I18" t="str">
            <v>303с</v>
          </cell>
          <cell r="J18">
            <v>2</v>
          </cell>
          <cell r="K18" t="str">
            <v>203в</v>
          </cell>
          <cell r="L18">
            <v>2.2000000000000002</v>
          </cell>
          <cell r="S18" t="str">
            <v>Мосолова Т.Н.</v>
          </cell>
        </row>
        <row r="19">
          <cell r="S19" t="str">
            <v xml:space="preserve"> </v>
          </cell>
        </row>
        <row r="24">
          <cell r="B24">
            <v>4</v>
          </cell>
          <cell r="C24" t="str">
            <v>Каримова Карина,2006,II,Челябинск,МБУ СШОР-7</v>
          </cell>
          <cell r="S24" t="str">
            <v>Шведкий В.Н.</v>
          </cell>
        </row>
        <row r="25">
          <cell r="C25" t="str">
            <v>403в</v>
          </cell>
          <cell r="D25">
            <v>2.1</v>
          </cell>
          <cell r="E25" t="str">
            <v>103в</v>
          </cell>
          <cell r="F25">
            <v>1.6</v>
          </cell>
          <cell r="G25" t="str">
            <v>203с</v>
          </cell>
          <cell r="H25">
            <v>1.9</v>
          </cell>
          <cell r="I25" t="str">
            <v>303с</v>
          </cell>
          <cell r="J25">
            <v>2</v>
          </cell>
          <cell r="K25" t="str">
            <v>5132д</v>
          </cell>
          <cell r="L25">
            <v>2.1</v>
          </cell>
        </row>
        <row r="26">
          <cell r="S26" t="str">
            <v xml:space="preserve"> </v>
          </cell>
        </row>
        <row r="31">
          <cell r="B31">
            <v>5</v>
          </cell>
          <cell r="C31" t="str">
            <v>Стрельцова Алена,2007,I,Тольятти,МБУДОКСДЮСШОР№10"Олимп"</v>
          </cell>
          <cell r="S31" t="str">
            <v>Михайлов А.Н.</v>
          </cell>
        </row>
        <row r="32">
          <cell r="C32" t="str">
            <v>105с</v>
          </cell>
          <cell r="D32">
            <v>2.2000000000000002</v>
          </cell>
          <cell r="E32" t="str">
            <v>403в</v>
          </cell>
          <cell r="F32">
            <v>2.1</v>
          </cell>
          <cell r="G32" t="str">
            <v>201в</v>
          </cell>
          <cell r="H32">
            <v>1.8</v>
          </cell>
          <cell r="I32" t="str">
            <v>301в</v>
          </cell>
          <cell r="J32">
            <v>1.9</v>
          </cell>
          <cell r="K32" t="str">
            <v>5211а</v>
          </cell>
          <cell r="L32">
            <v>2</v>
          </cell>
          <cell r="S32" t="str">
            <v>Кандрашин А.В.</v>
          </cell>
        </row>
        <row r="33">
          <cell r="S33" t="str">
            <v>Донцова И.В.</v>
          </cell>
        </row>
        <row r="34">
          <cell r="S34" t="str">
            <v>Ефремов А.С.</v>
          </cell>
        </row>
        <row r="38">
          <cell r="B38">
            <v>6</v>
          </cell>
          <cell r="C38" t="str">
            <v>Данейкина Кристина,2006,КМС,Тольятти,МБУДОКСДЮСШОР№10"Олимп"</v>
          </cell>
          <cell r="S38" t="str">
            <v>Михайлов А.Н.</v>
          </cell>
        </row>
        <row r="39">
          <cell r="C39" t="str">
            <v>105в</v>
          </cell>
          <cell r="D39">
            <v>2.4</v>
          </cell>
          <cell r="E39" t="str">
            <v>405с</v>
          </cell>
          <cell r="F39">
            <v>2.7</v>
          </cell>
          <cell r="G39" t="str">
            <v>201в</v>
          </cell>
          <cell r="H39">
            <v>1.8</v>
          </cell>
          <cell r="I39" t="str">
            <v>301в</v>
          </cell>
          <cell r="J39">
            <v>1.9</v>
          </cell>
          <cell r="K39" t="str">
            <v>5233д</v>
          </cell>
          <cell r="L39">
            <v>2.4</v>
          </cell>
          <cell r="S39" t="str">
            <v>Кандрашин А.В.</v>
          </cell>
        </row>
        <row r="40">
          <cell r="S40" t="str">
            <v>Донцова И.В.</v>
          </cell>
        </row>
        <row r="41">
          <cell r="S41" t="str">
            <v>Ефремов А.С.</v>
          </cell>
        </row>
        <row r="45">
          <cell r="B45">
            <v>7</v>
          </cell>
          <cell r="C45" t="str">
            <v>Серова Алина,2007,КМС,С-Петербург,СШОР по ВВС "Невская волна"</v>
          </cell>
          <cell r="S45" t="str">
            <v>Данюковы Р.В.,С.О.</v>
          </cell>
        </row>
        <row r="46">
          <cell r="C46" t="str">
            <v>403в</v>
          </cell>
          <cell r="D46">
            <v>2.1</v>
          </cell>
          <cell r="E46" t="str">
            <v>105в</v>
          </cell>
          <cell r="F46">
            <v>2.4</v>
          </cell>
          <cell r="G46" t="str">
            <v>205с</v>
          </cell>
          <cell r="H46">
            <v>2.8</v>
          </cell>
          <cell r="I46" t="str">
            <v>305с</v>
          </cell>
          <cell r="J46">
            <v>2.8</v>
          </cell>
          <cell r="K46" t="str">
            <v>5132д</v>
          </cell>
          <cell r="L46">
            <v>2.1</v>
          </cell>
        </row>
        <row r="47">
          <cell r="S47" t="str">
            <v xml:space="preserve"> </v>
          </cell>
        </row>
        <row r="52">
          <cell r="B52">
            <v>8</v>
          </cell>
          <cell r="C52" t="str">
            <v>Никитина Полина,2007,II,Челябинск,МБУ СШОР-7</v>
          </cell>
          <cell r="S52" t="str">
            <v>Пирожков Ю.В.</v>
          </cell>
        </row>
        <row r="53">
          <cell r="C53" t="str">
            <v>105в</v>
          </cell>
          <cell r="D53">
            <v>2.4</v>
          </cell>
          <cell r="E53" t="str">
            <v>201в</v>
          </cell>
          <cell r="F53">
            <v>1.8</v>
          </cell>
          <cell r="G53" t="str">
            <v>301в</v>
          </cell>
          <cell r="H53">
            <v>1.9</v>
          </cell>
          <cell r="I53" t="str">
            <v>403в</v>
          </cell>
          <cell r="J53">
            <v>2.1</v>
          </cell>
          <cell r="K53" t="str">
            <v>5132д</v>
          </cell>
          <cell r="L53">
            <v>2.1</v>
          </cell>
          <cell r="S53" t="str">
            <v>Остальцева А.Ю.</v>
          </cell>
        </row>
        <row r="59">
          <cell r="B59">
            <v>9</v>
          </cell>
          <cell r="C59" t="str">
            <v>Андрюшечкина Мария,2006,КМС,Тольятти,МБУДОКСДЮСШОР№10"Олимп"</v>
          </cell>
          <cell r="S59" t="str">
            <v>Михайлов А.Н.</v>
          </cell>
        </row>
        <row r="60">
          <cell r="C60" t="str">
            <v>105в</v>
          </cell>
          <cell r="D60">
            <v>2.4</v>
          </cell>
          <cell r="E60" t="str">
            <v>405с</v>
          </cell>
          <cell r="F60">
            <v>2.7</v>
          </cell>
          <cell r="G60" t="str">
            <v>301в</v>
          </cell>
          <cell r="H60">
            <v>1.9</v>
          </cell>
          <cell r="I60" t="str">
            <v>205с</v>
          </cell>
          <cell r="J60">
            <v>2.8</v>
          </cell>
          <cell r="K60" t="str">
            <v>5233д</v>
          </cell>
          <cell r="L60">
            <v>2.4</v>
          </cell>
          <cell r="S60" t="str">
            <v>Кандрашин А.В.</v>
          </cell>
        </row>
        <row r="61">
          <cell r="S61" t="str">
            <v>Донцова И.В.</v>
          </cell>
        </row>
        <row r="62">
          <cell r="S62" t="str">
            <v>Ефремов А.С.</v>
          </cell>
        </row>
        <row r="66">
          <cell r="B66">
            <v>10</v>
          </cell>
          <cell r="C66" t="str">
            <v>Макарова Юлия,2007,КМС,Саратов,СШОР-11</v>
          </cell>
          <cell r="S66" t="str">
            <v>Столбов А.Н.</v>
          </cell>
        </row>
        <row r="67">
          <cell r="C67" t="str">
            <v>105в</v>
          </cell>
          <cell r="D67">
            <v>2.4</v>
          </cell>
          <cell r="E67" t="str">
            <v>405с</v>
          </cell>
          <cell r="F67">
            <v>2.7</v>
          </cell>
          <cell r="G67" t="str">
            <v>203в</v>
          </cell>
          <cell r="H67">
            <v>2.2000000000000002</v>
          </cell>
          <cell r="I67" t="str">
            <v>303в</v>
          </cell>
          <cell r="J67">
            <v>2.2999999999999998</v>
          </cell>
          <cell r="K67" t="str">
            <v>5134д</v>
          </cell>
          <cell r="L67">
            <v>2.5</v>
          </cell>
        </row>
        <row r="68">
          <cell r="S68" t="str">
            <v xml:space="preserve"> </v>
          </cell>
        </row>
        <row r="73">
          <cell r="B73">
            <v>11</v>
          </cell>
          <cell r="C73" t="str">
            <v>Шведкая Мария,2006,II,Челябинск,МБУ СШОР-7</v>
          </cell>
          <cell r="S73" t="str">
            <v>Шведкий В.Н.</v>
          </cell>
        </row>
        <row r="74">
          <cell r="C74" t="str">
            <v>403в</v>
          </cell>
          <cell r="D74">
            <v>2.1</v>
          </cell>
          <cell r="E74" t="str">
            <v>105в</v>
          </cell>
          <cell r="F74">
            <v>2.4</v>
          </cell>
          <cell r="G74" t="str">
            <v>203с</v>
          </cell>
          <cell r="H74">
            <v>1.9</v>
          </cell>
          <cell r="I74" t="str">
            <v>303с</v>
          </cell>
          <cell r="J74">
            <v>2</v>
          </cell>
          <cell r="K74" t="str">
            <v>5132д</v>
          </cell>
          <cell r="L74">
            <v>2.1</v>
          </cell>
        </row>
        <row r="75">
          <cell r="S75" t="str">
            <v xml:space="preserve"> </v>
          </cell>
        </row>
        <row r="80">
          <cell r="B80">
            <v>12</v>
          </cell>
          <cell r="C80" t="str">
            <v>Коренькова Виктория,2006,КМС,Челябинск,Школа интернат сп.профиля</v>
          </cell>
          <cell r="S80" t="str">
            <v>Дубинкин Г.П.</v>
          </cell>
        </row>
        <row r="81">
          <cell r="C81" t="str">
            <v>403в</v>
          </cell>
          <cell r="D81">
            <v>2.1</v>
          </cell>
          <cell r="E81" t="str">
            <v>301в</v>
          </cell>
          <cell r="F81">
            <v>1.9</v>
          </cell>
          <cell r="G81" t="str">
            <v>203в</v>
          </cell>
          <cell r="H81">
            <v>2.2000000000000002</v>
          </cell>
          <cell r="I81" t="str">
            <v>5132д</v>
          </cell>
          <cell r="J81">
            <v>2.1</v>
          </cell>
          <cell r="K81" t="str">
            <v>105в</v>
          </cell>
          <cell r="L81">
            <v>2.4</v>
          </cell>
        </row>
        <row r="82">
          <cell r="S82" t="str">
            <v xml:space="preserve"> </v>
          </cell>
        </row>
        <row r="87">
          <cell r="B87">
            <v>13</v>
          </cell>
          <cell r="C87" t="str">
            <v>Лобова Екатерина,2007,КМС,Екатеринбург,"Дворец молодежи"</v>
          </cell>
          <cell r="S87" t="str">
            <v>Селезневы А.А.,Л.Н.</v>
          </cell>
        </row>
        <row r="88">
          <cell r="C88" t="str">
            <v>105с</v>
          </cell>
          <cell r="D88">
            <v>2.2000000000000002</v>
          </cell>
          <cell r="E88" t="str">
            <v>403в</v>
          </cell>
          <cell r="F88">
            <v>2.1</v>
          </cell>
          <cell r="G88" t="str">
            <v>203в</v>
          </cell>
          <cell r="H88">
            <v>2.2000000000000002</v>
          </cell>
          <cell r="I88" t="str">
            <v>303с</v>
          </cell>
          <cell r="J88">
            <v>2</v>
          </cell>
          <cell r="K88" t="str">
            <v>5211а</v>
          </cell>
          <cell r="L88">
            <v>2</v>
          </cell>
        </row>
        <row r="89">
          <cell r="S89" t="str">
            <v xml:space="preserve"> </v>
          </cell>
        </row>
        <row r="94">
          <cell r="B94">
            <v>14</v>
          </cell>
          <cell r="C94" t="str">
            <v>Балбашева Кира,2007,КМС,Екатеринбург,"Дворец молодежи"</v>
          </cell>
          <cell r="S94" t="str">
            <v>Селезневы А.А.,Л.Н.</v>
          </cell>
        </row>
        <row r="95">
          <cell r="C95" t="str">
            <v>103в</v>
          </cell>
          <cell r="D95">
            <v>1.6</v>
          </cell>
          <cell r="E95" t="str">
            <v>403в</v>
          </cell>
          <cell r="F95">
            <v>2.1</v>
          </cell>
          <cell r="G95" t="str">
            <v>203в</v>
          </cell>
          <cell r="H95">
            <v>2.2000000000000002</v>
          </cell>
          <cell r="I95" t="str">
            <v>301в</v>
          </cell>
          <cell r="J95">
            <v>1.9</v>
          </cell>
          <cell r="K95" t="str">
            <v>5311а</v>
          </cell>
          <cell r="L95">
            <v>2.1</v>
          </cell>
        </row>
        <row r="96">
          <cell r="S96" t="str">
            <v xml:space="preserve"> 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 (2)"/>
      <sheetName val="1м СВОД Дев (C)"/>
      <sheetName val="1м СХ Дев (C)"/>
    </sheetNames>
    <sheetDataSet>
      <sheetData sheetId="0" refreshError="1"/>
      <sheetData sheetId="1">
        <row r="1">
          <cell r="C1" t="str">
            <v>ТРАМПЛИН 1 М; ДЕВУШКИ (12-13 ЛЕТ)</v>
          </cell>
          <cell r="S1">
            <v>43815.708333333336</v>
          </cell>
        </row>
        <row r="3">
          <cell r="B3">
            <v>1</v>
          </cell>
          <cell r="C3" t="str">
            <v>Кашлакова Кристина,2007,I,Москва,"Юность Москвы"</v>
          </cell>
          <cell r="S3" t="str">
            <v>Николаева М.А.</v>
          </cell>
        </row>
        <row r="4">
          <cell r="C4" t="str">
            <v>403с</v>
          </cell>
          <cell r="D4">
            <v>2.2000000000000002</v>
          </cell>
          <cell r="E4" t="str">
            <v>104в</v>
          </cell>
          <cell r="F4">
            <v>2.2999999999999998</v>
          </cell>
          <cell r="G4" t="str">
            <v>5122д</v>
          </cell>
          <cell r="H4">
            <v>1.9</v>
          </cell>
          <cell r="I4" t="str">
            <v>303с</v>
          </cell>
          <cell r="J4">
            <v>2.1</v>
          </cell>
          <cell r="K4" t="str">
            <v>203с</v>
          </cell>
          <cell r="L4">
            <v>2</v>
          </cell>
          <cell r="S4" t="str">
            <v>Мосолова Т.Н.</v>
          </cell>
        </row>
        <row r="5">
          <cell r="S5" t="str">
            <v xml:space="preserve"> </v>
          </cell>
        </row>
        <row r="10">
          <cell r="B10">
            <v>2</v>
          </cell>
          <cell r="C10" t="str">
            <v>Логинова Софья,2007,КМС,Бузулук,СШОР</v>
          </cell>
          <cell r="S10" t="str">
            <v>Материкина Л.И.</v>
          </cell>
        </row>
        <row r="11">
          <cell r="C11" t="str">
            <v>5122д</v>
          </cell>
          <cell r="D11">
            <v>1.9</v>
          </cell>
          <cell r="E11" t="str">
            <v>403с</v>
          </cell>
          <cell r="F11">
            <v>2.2000000000000002</v>
          </cell>
          <cell r="G11" t="str">
            <v>104с</v>
          </cell>
          <cell r="H11">
            <v>2.2000000000000002</v>
          </cell>
          <cell r="I11" t="str">
            <v>301с</v>
          </cell>
          <cell r="J11">
            <v>1.6</v>
          </cell>
          <cell r="K11" t="str">
            <v>203с</v>
          </cell>
          <cell r="L11">
            <v>2</v>
          </cell>
        </row>
        <row r="12">
          <cell r="S12" t="str">
            <v xml:space="preserve"> </v>
          </cell>
        </row>
        <row r="17">
          <cell r="B17">
            <v>3</v>
          </cell>
          <cell r="C17" t="str">
            <v>Коротеева Юлия,2006,КМС,Бузулук,СШОР</v>
          </cell>
          <cell r="S17" t="str">
            <v>Материкина Л.И.</v>
          </cell>
        </row>
        <row r="18">
          <cell r="C18" t="str">
            <v>5122д</v>
          </cell>
          <cell r="D18">
            <v>1.9</v>
          </cell>
          <cell r="E18" t="str">
            <v>403с</v>
          </cell>
          <cell r="F18">
            <v>2.2000000000000002</v>
          </cell>
          <cell r="G18" t="str">
            <v>104с</v>
          </cell>
          <cell r="H18">
            <v>2.2000000000000002</v>
          </cell>
          <cell r="I18" t="str">
            <v>203с</v>
          </cell>
          <cell r="J18">
            <v>2</v>
          </cell>
          <cell r="K18" t="str">
            <v>303с</v>
          </cell>
          <cell r="L18">
            <v>2.1</v>
          </cell>
        </row>
        <row r="24">
          <cell r="B24">
            <v>4</v>
          </cell>
          <cell r="C24" t="str">
            <v>Андрюшечкина Мария,2006,КМС,Тольятти,МБУДОКСДЮСШОР№10"Олимп"</v>
          </cell>
          <cell r="S24" t="str">
            <v>Михайлов А.Н.</v>
          </cell>
        </row>
        <row r="25">
          <cell r="C25" t="str">
            <v>403в</v>
          </cell>
          <cell r="D25">
            <v>2.4</v>
          </cell>
          <cell r="E25" t="str">
            <v>105с</v>
          </cell>
          <cell r="F25">
            <v>2.4</v>
          </cell>
          <cell r="G25" t="str">
            <v>203в</v>
          </cell>
          <cell r="H25">
            <v>2.2999999999999998</v>
          </cell>
          <cell r="I25" t="str">
            <v>303с</v>
          </cell>
          <cell r="J25">
            <v>2.1</v>
          </cell>
          <cell r="K25" t="str">
            <v>5132д</v>
          </cell>
          <cell r="L25">
            <v>2.2000000000000002</v>
          </cell>
          <cell r="S25" t="str">
            <v xml:space="preserve">Донцова И.В. </v>
          </cell>
        </row>
        <row r="26">
          <cell r="S26" t="str">
            <v xml:space="preserve">Кандрашин А.В. </v>
          </cell>
        </row>
        <row r="27">
          <cell r="S27" t="str">
            <v>Ефремов А.С.</v>
          </cell>
        </row>
        <row r="31">
          <cell r="B31">
            <v>5</v>
          </cell>
          <cell r="C31" t="str">
            <v>Серова Алина,2007,КМС,С-Петербург,СШОР по ВВС "Невская волна"</v>
          </cell>
          <cell r="S31" t="str">
            <v>Данюковы Р.В.,С.О.</v>
          </cell>
        </row>
        <row r="32">
          <cell r="C32" t="str">
            <v>403с</v>
          </cell>
          <cell r="D32">
            <v>2.2000000000000002</v>
          </cell>
          <cell r="E32" t="str">
            <v>105с</v>
          </cell>
          <cell r="F32">
            <v>2.4</v>
          </cell>
          <cell r="G32" t="str">
            <v>303с</v>
          </cell>
          <cell r="H32">
            <v>2.1</v>
          </cell>
          <cell r="I32" t="str">
            <v>203в</v>
          </cell>
          <cell r="J32">
            <v>2.2999999999999998</v>
          </cell>
          <cell r="K32" t="str">
            <v>5231д</v>
          </cell>
          <cell r="L32">
            <v>2.1</v>
          </cell>
        </row>
        <row r="33">
          <cell r="S33" t="str">
            <v xml:space="preserve"> </v>
          </cell>
        </row>
        <row r="38">
          <cell r="B38">
            <v>6</v>
          </cell>
          <cell r="C38" t="str">
            <v>Бутинова Екатерина,2006,КМС,Бузулук,СШОР</v>
          </cell>
          <cell r="S38" t="str">
            <v>Постниковы Т.Н.,М.В.</v>
          </cell>
        </row>
        <row r="39">
          <cell r="C39" t="str">
            <v>5132д</v>
          </cell>
          <cell r="D39">
            <v>2.2000000000000002</v>
          </cell>
          <cell r="E39" t="str">
            <v>203в</v>
          </cell>
          <cell r="F39">
            <v>2.2999999999999998</v>
          </cell>
          <cell r="G39" t="str">
            <v>303в</v>
          </cell>
          <cell r="H39">
            <v>2.4</v>
          </cell>
          <cell r="I39" t="str">
            <v>403в</v>
          </cell>
          <cell r="J39">
            <v>2.4</v>
          </cell>
          <cell r="K39" t="str">
            <v>105с</v>
          </cell>
          <cell r="L39">
            <v>2.4</v>
          </cell>
        </row>
        <row r="40">
          <cell r="S40" t="str">
            <v xml:space="preserve"> </v>
          </cell>
        </row>
        <row r="45">
          <cell r="B45">
            <v>7</v>
          </cell>
          <cell r="C45" t="str">
            <v>Коровина Алиса,2007,I,Тольятти,МБУДОКСДЮСШОР№10"Олимп"</v>
          </cell>
          <cell r="S45" t="str">
            <v xml:space="preserve">Кандрашин А.В. </v>
          </cell>
        </row>
        <row r="46">
          <cell r="C46" t="str">
            <v>403с</v>
          </cell>
          <cell r="D46">
            <v>2.2000000000000002</v>
          </cell>
          <cell r="E46" t="str">
            <v>104с</v>
          </cell>
          <cell r="F46">
            <v>2.2000000000000002</v>
          </cell>
          <cell r="G46" t="str">
            <v>203с</v>
          </cell>
          <cell r="H46">
            <v>2</v>
          </cell>
          <cell r="I46" t="str">
            <v>301с</v>
          </cell>
          <cell r="J46">
            <v>1.6</v>
          </cell>
          <cell r="K46" t="str">
            <v>5122д</v>
          </cell>
          <cell r="L46">
            <v>1.9</v>
          </cell>
          <cell r="S46" t="str">
            <v xml:space="preserve">Донцова И.В. </v>
          </cell>
        </row>
        <row r="47">
          <cell r="S47" t="str">
            <v>Михайлов А.Н.</v>
          </cell>
        </row>
        <row r="48">
          <cell r="S48" t="str">
            <v>Ефремов А.С.</v>
          </cell>
        </row>
        <row r="52">
          <cell r="B52">
            <v>8</v>
          </cell>
          <cell r="C52" t="str">
            <v>Никитина Полина,2007,II,Челябинск,МБУ СШОР-7</v>
          </cell>
          <cell r="S52" t="str">
            <v>Пирожков Ю.В.</v>
          </cell>
        </row>
        <row r="53">
          <cell r="C53" t="str">
            <v>105с</v>
          </cell>
          <cell r="D53">
            <v>2.4</v>
          </cell>
          <cell r="E53" t="str">
            <v>201в</v>
          </cell>
          <cell r="F53">
            <v>1.6</v>
          </cell>
          <cell r="G53" t="str">
            <v>301в</v>
          </cell>
          <cell r="H53">
            <v>1.7</v>
          </cell>
          <cell r="I53" t="str">
            <v>403с</v>
          </cell>
          <cell r="J53">
            <v>2.2000000000000002</v>
          </cell>
          <cell r="K53" t="str">
            <v>5132д</v>
          </cell>
          <cell r="L53">
            <v>2.2000000000000002</v>
          </cell>
          <cell r="S53" t="str">
            <v>Остальцева А.Ю.</v>
          </cell>
        </row>
        <row r="54">
          <cell r="S54" t="str">
            <v xml:space="preserve"> </v>
          </cell>
        </row>
        <row r="59">
          <cell r="B59">
            <v>9</v>
          </cell>
          <cell r="C59" t="str">
            <v>Шведкая Мария,2006,II,Челябинск,МБУ СШОР-7</v>
          </cell>
          <cell r="S59" t="str">
            <v>Шведкий В.Н.</v>
          </cell>
        </row>
        <row r="60">
          <cell r="C60" t="str">
            <v>103в</v>
          </cell>
          <cell r="D60">
            <v>1.7</v>
          </cell>
          <cell r="E60" t="str">
            <v>403с</v>
          </cell>
          <cell r="F60">
            <v>2.2000000000000002</v>
          </cell>
          <cell r="G60" t="str">
            <v>203с</v>
          </cell>
          <cell r="H60">
            <v>2</v>
          </cell>
          <cell r="I60" t="str">
            <v>303с</v>
          </cell>
          <cell r="J60">
            <v>2.1</v>
          </cell>
          <cell r="K60" t="str">
            <v>5231д</v>
          </cell>
          <cell r="L60">
            <v>2.1</v>
          </cell>
        </row>
        <row r="61">
          <cell r="S61" t="str">
            <v xml:space="preserve"> </v>
          </cell>
        </row>
        <row r="66">
          <cell r="B66">
            <v>10</v>
          </cell>
          <cell r="C66" t="str">
            <v>Карымова Карина,2006,II,Челябинск,МБУ СШОР-7</v>
          </cell>
          <cell r="S66" t="str">
            <v>Шведкий В.Н.</v>
          </cell>
        </row>
        <row r="67">
          <cell r="C67" t="str">
            <v>103в</v>
          </cell>
          <cell r="D67">
            <v>1.7</v>
          </cell>
          <cell r="E67" t="str">
            <v>403с</v>
          </cell>
          <cell r="F67">
            <v>2.2000000000000002</v>
          </cell>
          <cell r="G67" t="str">
            <v>203с</v>
          </cell>
          <cell r="H67">
            <v>2</v>
          </cell>
          <cell r="I67" t="str">
            <v>303с</v>
          </cell>
          <cell r="J67">
            <v>2.1</v>
          </cell>
          <cell r="K67" t="str">
            <v>5122д</v>
          </cell>
          <cell r="L67">
            <v>1.9</v>
          </cell>
        </row>
        <row r="68">
          <cell r="S68" t="str">
            <v xml:space="preserve"> </v>
          </cell>
        </row>
        <row r="73">
          <cell r="B73">
            <v>11</v>
          </cell>
          <cell r="C73" t="str">
            <v>Макарова Юлия,2007,КМС,Саратов,СШОР-11</v>
          </cell>
          <cell r="S73" t="str">
            <v>Столбов А.Н.</v>
          </cell>
        </row>
        <row r="74">
          <cell r="C74" t="str">
            <v>104с</v>
          </cell>
          <cell r="D74">
            <v>2.2000000000000002</v>
          </cell>
          <cell r="E74" t="str">
            <v>403с</v>
          </cell>
          <cell r="F74">
            <v>2.2000000000000002</v>
          </cell>
          <cell r="G74" t="str">
            <v>203с</v>
          </cell>
          <cell r="H74">
            <v>2</v>
          </cell>
          <cell r="I74" t="str">
            <v>303с</v>
          </cell>
          <cell r="J74">
            <v>2.1</v>
          </cell>
          <cell r="K74" t="str">
            <v>5124д</v>
          </cell>
          <cell r="L74">
            <v>2.2999999999999998</v>
          </cell>
        </row>
        <row r="75">
          <cell r="S75" t="str">
            <v xml:space="preserve"> </v>
          </cell>
        </row>
        <row r="80">
          <cell r="B80">
            <v>12</v>
          </cell>
          <cell r="C80" t="str">
            <v>Данейкина Кристина,2006,КМС,Тольятти,МБУДОКСДЮСШОР№10"Олимп"</v>
          </cell>
          <cell r="S80" t="str">
            <v>Михайлов А.Н.</v>
          </cell>
        </row>
        <row r="81">
          <cell r="C81" t="str">
            <v>105с</v>
          </cell>
          <cell r="D81">
            <v>2.4</v>
          </cell>
          <cell r="E81" t="str">
            <v>403в</v>
          </cell>
          <cell r="F81">
            <v>2.4</v>
          </cell>
          <cell r="G81" t="str">
            <v>203с</v>
          </cell>
          <cell r="H81">
            <v>2</v>
          </cell>
          <cell r="I81" t="str">
            <v>303с</v>
          </cell>
          <cell r="J81">
            <v>2.1</v>
          </cell>
          <cell r="K81" t="str">
            <v>5132д</v>
          </cell>
          <cell r="L81">
            <v>2.2000000000000002</v>
          </cell>
          <cell r="S81" t="str">
            <v xml:space="preserve">Донцова И.В. </v>
          </cell>
        </row>
        <row r="82">
          <cell r="S82" t="str">
            <v xml:space="preserve">Кандрашин А.В. </v>
          </cell>
        </row>
        <row r="83">
          <cell r="S83" t="str">
            <v>Ефремов А.С.</v>
          </cell>
        </row>
        <row r="87">
          <cell r="B87">
            <v>13</v>
          </cell>
          <cell r="C87" t="str">
            <v>Коренькова Виктория,2006,КМС,Челябинск,Школа интернат сп.профиля</v>
          </cell>
          <cell r="S87" t="str">
            <v>Дубинкин Г.П.</v>
          </cell>
        </row>
        <row r="88">
          <cell r="C88" t="str">
            <v>403с</v>
          </cell>
          <cell r="D88">
            <v>2.2000000000000002</v>
          </cell>
          <cell r="E88" t="str">
            <v>203с</v>
          </cell>
          <cell r="F88">
            <v>2</v>
          </cell>
          <cell r="G88" t="str">
            <v>303с</v>
          </cell>
          <cell r="H88">
            <v>2.1</v>
          </cell>
          <cell r="I88" t="str">
            <v>5132д</v>
          </cell>
          <cell r="J88">
            <v>2.2000000000000002</v>
          </cell>
          <cell r="K88" t="str">
            <v>104с</v>
          </cell>
          <cell r="L88">
            <v>2.2000000000000002</v>
          </cell>
        </row>
        <row r="89">
          <cell r="S89" t="str">
            <v xml:space="preserve"> </v>
          </cell>
        </row>
        <row r="94">
          <cell r="B94">
            <v>14</v>
          </cell>
          <cell r="C94" t="str">
            <v>Балбашева Кира,2007,КМС,Екатеринбург,"Дворец молодежи"</v>
          </cell>
          <cell r="S94" t="str">
            <v>Селезневы А.А.,Л.Н.</v>
          </cell>
        </row>
        <row r="95">
          <cell r="C95" t="str">
            <v>104с</v>
          </cell>
          <cell r="D95">
            <v>2.2000000000000002</v>
          </cell>
          <cell r="E95" t="str">
            <v>403с</v>
          </cell>
          <cell r="F95">
            <v>2.2000000000000002</v>
          </cell>
          <cell r="G95" t="str">
            <v>203с</v>
          </cell>
          <cell r="H95">
            <v>2</v>
          </cell>
          <cell r="I95" t="str">
            <v>303с</v>
          </cell>
          <cell r="J95">
            <v>2.1</v>
          </cell>
          <cell r="K95" t="str">
            <v>5211а</v>
          </cell>
          <cell r="L95">
            <v>1.8</v>
          </cell>
        </row>
        <row r="96">
          <cell r="S96" t="str">
            <v xml:space="preserve"> </v>
          </cell>
        </row>
        <row r="101">
          <cell r="B101">
            <v>15</v>
          </cell>
          <cell r="C101" t="str">
            <v>Лобова Екатерина,2007,КМС,Екатеринбург,"Дворец молодежи"</v>
          </cell>
          <cell r="S101" t="str">
            <v>Статодубцев Г.И.</v>
          </cell>
        </row>
        <row r="102">
          <cell r="C102" t="str">
            <v>104с</v>
          </cell>
          <cell r="D102">
            <v>2.2000000000000002</v>
          </cell>
          <cell r="E102" t="str">
            <v>403с</v>
          </cell>
          <cell r="F102">
            <v>2.2000000000000002</v>
          </cell>
          <cell r="G102" t="str">
            <v>203с</v>
          </cell>
          <cell r="H102">
            <v>2</v>
          </cell>
          <cell r="I102" t="str">
            <v>303с</v>
          </cell>
          <cell r="J102">
            <v>2.1</v>
          </cell>
          <cell r="K102" t="str">
            <v>5211а</v>
          </cell>
          <cell r="L102">
            <v>1.8</v>
          </cell>
        </row>
        <row r="103">
          <cell r="S103" t="str">
            <v xml:space="preserve"> </v>
          </cell>
        </row>
      </sheetData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СТАРТ+ (2)"/>
      <sheetName val="Выш Дев СВОД (С)"/>
      <sheetName val="Выш Дев (С)"/>
    </sheetNames>
    <sheetDataSet>
      <sheetData sheetId="0"/>
      <sheetData sheetId="1">
        <row r="1">
          <cell r="C1" t="str">
            <v>ВЫШКА - ВЫБОР (5 М; 7,5 М; 10 М);  ДЕВУШКИ (12-13 ЛЕТ)</v>
          </cell>
          <cell r="Y1">
            <v>43816.458333333336</v>
          </cell>
        </row>
        <row r="3">
          <cell r="B3">
            <v>1</v>
          </cell>
          <cell r="C3" t="str">
            <v>Коровина Алиса,2007,I,Тольятти,МБУДОКСДЮСШОР№10"Олимп"</v>
          </cell>
          <cell r="Y3" t="str">
            <v>Кандрашин А.В.</v>
          </cell>
        </row>
        <row r="4">
          <cell r="C4" t="str">
            <v>403с</v>
          </cell>
          <cell r="D4">
            <v>5</v>
          </cell>
          <cell r="E4">
            <v>2.2000000000000002</v>
          </cell>
          <cell r="F4" t="str">
            <v>105с</v>
          </cell>
          <cell r="G4">
            <v>5</v>
          </cell>
          <cell r="H4">
            <v>2.4</v>
          </cell>
          <cell r="I4" t="str">
            <v>201с</v>
          </cell>
          <cell r="J4">
            <v>5</v>
          </cell>
          <cell r="K4">
            <v>1.5</v>
          </cell>
          <cell r="L4" t="str">
            <v>301с</v>
          </cell>
          <cell r="M4">
            <v>5</v>
          </cell>
          <cell r="N4">
            <v>1.6</v>
          </cell>
          <cell r="O4" t="str">
            <v>612в</v>
          </cell>
          <cell r="P4">
            <v>5</v>
          </cell>
          <cell r="Q4">
            <v>1.7</v>
          </cell>
          <cell r="Y4" t="str">
            <v xml:space="preserve">Донцова И.В. </v>
          </cell>
        </row>
        <row r="5">
          <cell r="Y5" t="str">
            <v>Михайлов А.Н.</v>
          </cell>
        </row>
        <row r="6">
          <cell r="Y6" t="str">
            <v>Ефремов А.С.</v>
          </cell>
        </row>
        <row r="10">
          <cell r="B10">
            <v>2</v>
          </cell>
          <cell r="C10" t="str">
            <v>Стрельцова Алена,2007,I,Тольятти,МБУДОКСДЮСШОР№10"Олимп"</v>
          </cell>
          <cell r="Y10" t="str">
            <v>Михайлов А.Н.</v>
          </cell>
        </row>
        <row r="11">
          <cell r="C11" t="str">
            <v>105с</v>
          </cell>
          <cell r="D11">
            <v>5</v>
          </cell>
          <cell r="E11">
            <v>2.4</v>
          </cell>
          <cell r="F11" t="str">
            <v>405с</v>
          </cell>
          <cell r="G11">
            <v>7</v>
          </cell>
          <cell r="H11">
            <v>2.7</v>
          </cell>
          <cell r="I11" t="str">
            <v>201в</v>
          </cell>
          <cell r="J11">
            <v>7</v>
          </cell>
          <cell r="K11">
            <v>1.8</v>
          </cell>
          <cell r="L11" t="str">
            <v>301в</v>
          </cell>
          <cell r="M11">
            <v>7</v>
          </cell>
          <cell r="N11">
            <v>1.9</v>
          </cell>
          <cell r="O11" t="str">
            <v>612в</v>
          </cell>
          <cell r="P11">
            <v>7</v>
          </cell>
          <cell r="Q11">
            <v>1.8</v>
          </cell>
          <cell r="Y11" t="str">
            <v xml:space="preserve">Донцова И.В. </v>
          </cell>
        </row>
        <row r="12">
          <cell r="Y12" t="str">
            <v xml:space="preserve">Кандрашин А.В. </v>
          </cell>
        </row>
        <row r="13">
          <cell r="Y13" t="str">
            <v>Ефремов А.С.</v>
          </cell>
        </row>
        <row r="17">
          <cell r="B17">
            <v>3</v>
          </cell>
          <cell r="C17" t="str">
            <v>Кашлакова Кристина,2007,I,Москва,"Юность Москвы"</v>
          </cell>
          <cell r="Y17" t="str">
            <v>Николаева М.А.</v>
          </cell>
        </row>
        <row r="18">
          <cell r="C18" t="str">
            <v>403в</v>
          </cell>
          <cell r="D18">
            <v>5</v>
          </cell>
          <cell r="E18">
            <v>2.4</v>
          </cell>
          <cell r="F18" t="str">
            <v>105в</v>
          </cell>
          <cell r="G18">
            <v>5</v>
          </cell>
          <cell r="H18">
            <v>2.6</v>
          </cell>
          <cell r="I18" t="str">
            <v>203в</v>
          </cell>
          <cell r="J18">
            <v>5</v>
          </cell>
          <cell r="K18">
            <v>2.2999999999999998</v>
          </cell>
          <cell r="L18" t="str">
            <v>5132д</v>
          </cell>
          <cell r="M18">
            <v>5</v>
          </cell>
          <cell r="N18">
            <v>2.2000000000000002</v>
          </cell>
          <cell r="O18" t="str">
            <v>301в</v>
          </cell>
          <cell r="P18">
            <v>7</v>
          </cell>
          <cell r="Q18">
            <v>1.9</v>
          </cell>
          <cell r="Y18" t="str">
            <v>Мосолова Т.Н.</v>
          </cell>
        </row>
        <row r="19">
          <cell r="Y19" t="str">
            <v xml:space="preserve"> </v>
          </cell>
        </row>
        <row r="24">
          <cell r="B24">
            <v>4</v>
          </cell>
          <cell r="C24" t="str">
            <v>Антоненко Василиса,2007,КМС,С-Петербург,СШОР по ВВС "Невская волна"</v>
          </cell>
          <cell r="Y24" t="str">
            <v>Иванова С.И.</v>
          </cell>
        </row>
        <row r="25">
          <cell r="C25" t="str">
            <v>105в</v>
          </cell>
          <cell r="D25">
            <v>7</v>
          </cell>
          <cell r="E25">
            <v>2.4</v>
          </cell>
          <cell r="F25" t="str">
            <v>405с</v>
          </cell>
          <cell r="G25">
            <v>7</v>
          </cell>
          <cell r="H25">
            <v>2.7</v>
          </cell>
          <cell r="I25" t="str">
            <v>205с</v>
          </cell>
          <cell r="J25">
            <v>7</v>
          </cell>
          <cell r="K25">
            <v>2.8</v>
          </cell>
          <cell r="L25" t="str">
            <v>5233д</v>
          </cell>
          <cell r="M25">
            <v>5</v>
          </cell>
          <cell r="N25">
            <v>2.5</v>
          </cell>
          <cell r="O25" t="str">
            <v>624с</v>
          </cell>
          <cell r="P25">
            <v>7</v>
          </cell>
          <cell r="Q25">
            <v>2.4</v>
          </cell>
        </row>
        <row r="26">
          <cell r="Y26" t="str">
            <v xml:space="preserve"> </v>
          </cell>
        </row>
        <row r="31">
          <cell r="B31">
            <v>5</v>
          </cell>
          <cell r="C31" t="str">
            <v>Серова Алина,2007,КМС,С-Петербург,СШОР по ВВС "Невская волна"</v>
          </cell>
          <cell r="Y31" t="str">
            <v>Данюковы Р.В.,С.О.</v>
          </cell>
        </row>
        <row r="32">
          <cell r="C32" t="str">
            <v>403в</v>
          </cell>
          <cell r="D32">
            <v>7</v>
          </cell>
          <cell r="E32">
            <v>2.1</v>
          </cell>
          <cell r="F32" t="str">
            <v>301в</v>
          </cell>
          <cell r="G32">
            <v>10</v>
          </cell>
          <cell r="H32">
            <v>1.9</v>
          </cell>
          <cell r="I32" t="str">
            <v>105в</v>
          </cell>
          <cell r="J32">
            <v>5</v>
          </cell>
          <cell r="K32">
            <v>2.6</v>
          </cell>
          <cell r="L32" t="str">
            <v>624с</v>
          </cell>
          <cell r="M32">
            <v>7</v>
          </cell>
          <cell r="N32">
            <v>2.4</v>
          </cell>
          <cell r="O32" t="str">
            <v>205с</v>
          </cell>
          <cell r="P32">
            <v>7</v>
          </cell>
          <cell r="Q32">
            <v>2.8</v>
          </cell>
        </row>
        <row r="33">
          <cell r="Y33" t="str">
            <v xml:space="preserve"> </v>
          </cell>
        </row>
        <row r="38">
          <cell r="B38">
            <v>6</v>
          </cell>
          <cell r="C38" t="str">
            <v>Никитина Полина,2007,II,Челябинск,МБУ СШОР-7</v>
          </cell>
          <cell r="Y38" t="str">
            <v>Пирожков Ю.В.</v>
          </cell>
        </row>
        <row r="39">
          <cell r="C39" t="str">
            <v>105с</v>
          </cell>
          <cell r="D39">
            <v>5</v>
          </cell>
          <cell r="E39">
            <v>2.4</v>
          </cell>
          <cell r="F39" t="str">
            <v>201в</v>
          </cell>
          <cell r="G39">
            <v>5</v>
          </cell>
          <cell r="H39">
            <v>1.6</v>
          </cell>
          <cell r="I39" t="str">
            <v>301в</v>
          </cell>
          <cell r="J39">
            <v>5</v>
          </cell>
          <cell r="K39">
            <v>1.7</v>
          </cell>
          <cell r="L39" t="str">
            <v>403с</v>
          </cell>
          <cell r="M39">
            <v>5</v>
          </cell>
          <cell r="N39">
            <v>2.2000000000000002</v>
          </cell>
          <cell r="O39" t="str">
            <v>5132д</v>
          </cell>
          <cell r="P39">
            <v>5</v>
          </cell>
          <cell r="Q39">
            <v>2.2000000000000002</v>
          </cell>
          <cell r="Y39" t="str">
            <v>Остальцева А.Ю.</v>
          </cell>
        </row>
        <row r="40">
          <cell r="Y40" t="str">
            <v xml:space="preserve"> </v>
          </cell>
        </row>
        <row r="45">
          <cell r="B45">
            <v>7</v>
          </cell>
          <cell r="C45" t="str">
            <v>Андрюшечкина Мария,2006,КМС,Тольятти,МБУДОКСДЮСШОР№10"Олимп"</v>
          </cell>
          <cell r="Y45" t="str">
            <v>Михайлов А.Н.</v>
          </cell>
        </row>
        <row r="46">
          <cell r="C46" t="str">
            <v>105в</v>
          </cell>
          <cell r="D46">
            <v>5</v>
          </cell>
          <cell r="E46">
            <v>2.6</v>
          </cell>
          <cell r="F46" t="str">
            <v>405с</v>
          </cell>
          <cell r="G46">
            <v>7</v>
          </cell>
          <cell r="H46">
            <v>2.7</v>
          </cell>
          <cell r="I46" t="str">
            <v>201в</v>
          </cell>
          <cell r="J46">
            <v>7</v>
          </cell>
          <cell r="K46">
            <v>1.8</v>
          </cell>
          <cell r="L46" t="str">
            <v>301в</v>
          </cell>
          <cell r="M46">
            <v>7</v>
          </cell>
          <cell r="N46">
            <v>1.9</v>
          </cell>
          <cell r="O46" t="str">
            <v>5233д</v>
          </cell>
          <cell r="P46">
            <v>5</v>
          </cell>
          <cell r="Q46">
            <v>2.5</v>
          </cell>
          <cell r="Y46" t="str">
            <v xml:space="preserve">Донцова И.В. </v>
          </cell>
        </row>
        <row r="47">
          <cell r="Y47" t="str">
            <v xml:space="preserve">Кандрашин А.В. </v>
          </cell>
        </row>
        <row r="48">
          <cell r="Y48" t="str">
            <v>Ефремов А.С.</v>
          </cell>
        </row>
        <row r="52">
          <cell r="B52">
            <v>8</v>
          </cell>
          <cell r="C52" t="str">
            <v>Данейкина Кристина,2006,КМС,Тольятти,МБУДОКСДЮСШОР№10"Олимп"</v>
          </cell>
          <cell r="Y52" t="str">
            <v>Михайлов А.Н.</v>
          </cell>
        </row>
        <row r="53">
          <cell r="C53" t="str">
            <v>105в</v>
          </cell>
          <cell r="D53">
            <v>5</v>
          </cell>
          <cell r="E53">
            <v>2.6</v>
          </cell>
          <cell r="F53" t="str">
            <v>405с</v>
          </cell>
          <cell r="G53">
            <v>5</v>
          </cell>
          <cell r="H53">
            <v>3.1</v>
          </cell>
          <cell r="I53" t="str">
            <v>201в</v>
          </cell>
          <cell r="J53">
            <v>7</v>
          </cell>
          <cell r="K53">
            <v>1.8</v>
          </cell>
          <cell r="L53" t="str">
            <v>301в</v>
          </cell>
          <cell r="M53">
            <v>7</v>
          </cell>
          <cell r="N53">
            <v>1.9</v>
          </cell>
          <cell r="O53" t="str">
            <v>5233д</v>
          </cell>
          <cell r="P53">
            <v>5</v>
          </cell>
          <cell r="Q53">
            <v>2.5</v>
          </cell>
          <cell r="Y53" t="str">
            <v xml:space="preserve">Донцова И.В. </v>
          </cell>
        </row>
        <row r="54">
          <cell r="Y54" t="str">
            <v xml:space="preserve">Кандрашин А.В. </v>
          </cell>
        </row>
        <row r="55">
          <cell r="Y55" t="str">
            <v>Ефремов А.С.</v>
          </cell>
        </row>
        <row r="59">
          <cell r="B59">
            <v>9</v>
          </cell>
          <cell r="C59" t="str">
            <v>Макарова Юлия,2007,КМС,Саратов,СШОР-11</v>
          </cell>
          <cell r="Y59" t="str">
            <v>Столбов А.Н.</v>
          </cell>
        </row>
        <row r="60">
          <cell r="C60" t="str">
            <v>105в</v>
          </cell>
          <cell r="D60">
            <v>5</v>
          </cell>
          <cell r="E60">
            <v>2.6</v>
          </cell>
          <cell r="F60" t="str">
            <v>405с</v>
          </cell>
          <cell r="G60">
            <v>7</v>
          </cell>
          <cell r="H60">
            <v>2.7</v>
          </cell>
          <cell r="I60" t="str">
            <v>203в</v>
          </cell>
          <cell r="J60">
            <v>5</v>
          </cell>
          <cell r="K60">
            <v>2.2999999999999998</v>
          </cell>
          <cell r="L60" t="str">
            <v>5134д</v>
          </cell>
          <cell r="M60">
            <v>7</v>
          </cell>
          <cell r="N60">
            <v>2.5</v>
          </cell>
          <cell r="O60" t="str">
            <v>614в</v>
          </cell>
          <cell r="P60">
            <v>10</v>
          </cell>
          <cell r="Q60">
            <v>2.4</v>
          </cell>
          <cell r="Y60" t="str">
            <v xml:space="preserve"> </v>
          </cell>
        </row>
        <row r="61">
          <cell r="Y61" t="str">
            <v xml:space="preserve"> 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 В"/>
      <sheetName val="Выш.Муж.МС"/>
      <sheetName val="Выш.Муж.КМС"/>
      <sheetName val="Выш.ЖенКМС"/>
      <sheetName val="Выш.ЖенМС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10"/>
  <sheetViews>
    <sheetView view="pageBreakPreview" topLeftCell="A6" zoomScaleNormal="100" zoomScaleSheetLayoutView="100" zoomScalePageLayoutView="60" workbookViewId="0">
      <selection activeCell="O12" sqref="O12"/>
    </sheetView>
  </sheetViews>
  <sheetFormatPr defaultRowHeight="14.25" outlineLevelRow="1"/>
  <cols>
    <col min="1" max="1" width="7.140625" style="68" customWidth="1"/>
    <col min="2" max="2" width="2.85546875" style="68" customWidth="1"/>
    <col min="3" max="3" width="4.28515625" style="70" customWidth="1"/>
    <col min="4" max="4" width="7.85546875" style="71" customWidth="1"/>
    <col min="5" max="5" width="6.42578125" style="71" customWidth="1"/>
    <col min="6" max="6" width="6.42578125" style="70" customWidth="1"/>
    <col min="7" max="10" width="6.42578125" style="132" customWidth="1"/>
    <col min="11" max="11" width="7.85546875" style="70" customWidth="1"/>
    <col min="12" max="12" width="8.5703125" style="70" customWidth="1"/>
    <col min="13" max="13" width="9.28515625" style="72" customWidth="1"/>
    <col min="14" max="14" width="6.42578125" style="72" customWidth="1"/>
    <col min="15" max="15" width="20.85546875" style="123" customWidth="1"/>
    <col min="16" max="1020" width="9.140625" style="70"/>
    <col min="1021" max="16384" width="9.140625" style="133"/>
  </cols>
  <sheetData>
    <row r="1" spans="1:19" ht="15">
      <c r="C1" s="69" t="str">
        <f>'[2]СТАРТ+ (2)'!C1</f>
        <v>ТРАМПЛИН 1 М; ДЕВУШКИ (12-13 ЛЕТ)</v>
      </c>
      <c r="D1" s="70"/>
      <c r="F1" s="69"/>
      <c r="G1" s="69"/>
      <c r="H1" s="69"/>
      <c r="I1" s="69"/>
      <c r="J1" s="69"/>
      <c r="O1" s="73">
        <f>'[2]СТАРТ+ (2)'!S1</f>
        <v>43815.708333333336</v>
      </c>
    </row>
    <row r="2" spans="1:19" ht="15">
      <c r="D2" s="69"/>
      <c r="E2" s="69"/>
      <c r="F2" s="74"/>
      <c r="G2" s="74"/>
      <c r="H2" s="74"/>
      <c r="I2" s="74"/>
      <c r="J2" s="74"/>
      <c r="O2" s="70"/>
    </row>
    <row r="3" spans="1:19" ht="12.75" customHeight="1">
      <c r="A3" s="75"/>
      <c r="B3" s="76"/>
      <c r="C3" s="77"/>
      <c r="D3" s="78"/>
      <c r="E3" s="77"/>
      <c r="F3" s="79" t="s">
        <v>0</v>
      </c>
      <c r="G3" s="80"/>
      <c r="H3" s="80"/>
      <c r="I3" s="80"/>
      <c r="J3" s="81"/>
      <c r="K3" s="82"/>
      <c r="L3" s="82"/>
      <c r="M3" s="83"/>
      <c r="N3" s="84" t="s">
        <v>1</v>
      </c>
      <c r="O3" s="85"/>
      <c r="P3" s="86"/>
      <c r="Q3" s="86"/>
      <c r="R3" s="86"/>
      <c r="S3" s="86"/>
    </row>
    <row r="4" spans="1:19" ht="13.5" thickBot="1">
      <c r="A4" s="87" t="s">
        <v>2</v>
      </c>
      <c r="B4" s="88"/>
      <c r="C4" s="89" t="s">
        <v>3</v>
      </c>
      <c r="D4" s="90" t="s">
        <v>11</v>
      </c>
      <c r="E4" s="91" t="s">
        <v>5</v>
      </c>
      <c r="F4" s="92">
        <v>1</v>
      </c>
      <c r="G4" s="93">
        <v>2</v>
      </c>
      <c r="H4" s="93">
        <v>3</v>
      </c>
      <c r="I4" s="93">
        <v>4</v>
      </c>
      <c r="J4" s="94">
        <v>5</v>
      </c>
      <c r="K4" s="95"/>
      <c r="L4" s="96"/>
      <c r="M4" s="97" t="s">
        <v>6</v>
      </c>
      <c r="N4" s="98" t="s">
        <v>7</v>
      </c>
      <c r="O4" s="99" t="s">
        <v>8</v>
      </c>
      <c r="P4" s="86"/>
      <c r="Q4" s="86"/>
      <c r="R4" s="86"/>
      <c r="S4" s="86"/>
    </row>
    <row r="5" spans="1:19" ht="12.75">
      <c r="A5" s="100"/>
      <c r="B5" s="101">
        <v>0</v>
      </c>
      <c r="C5" s="102"/>
      <c r="D5" s="103"/>
      <c r="E5" s="104"/>
      <c r="F5" s="105"/>
      <c r="G5" s="105"/>
      <c r="H5" s="105"/>
      <c r="I5" s="105"/>
      <c r="J5" s="105"/>
      <c r="K5" s="105"/>
      <c r="L5" s="106"/>
      <c r="M5" s="107">
        <v>9999</v>
      </c>
      <c r="N5" s="108"/>
      <c r="O5" s="86"/>
    </row>
    <row r="6" spans="1:19" s="74" customFormat="1" ht="15">
      <c r="A6" s="109">
        <v>1</v>
      </c>
      <c r="B6" s="110">
        <f>'[2]СТАРТ+ (2)'!B38</f>
        <v>6</v>
      </c>
      <c r="C6" s="111" t="str">
        <f>'[2]СТАРТ+ (2)'!C38</f>
        <v>Бутинова Екатерина,2006,КМС,Бузулук,СШОР</v>
      </c>
      <c r="D6" s="109"/>
      <c r="E6" s="109"/>
      <c r="F6" s="111"/>
      <c r="G6" s="111"/>
      <c r="H6" s="111"/>
      <c r="I6" s="111"/>
      <c r="J6" s="111"/>
      <c r="K6" s="111"/>
      <c r="L6" s="109"/>
      <c r="M6" s="112">
        <f>SUM(L12)</f>
        <v>182.3</v>
      </c>
      <c r="N6" s="113" t="s">
        <v>12</v>
      </c>
      <c r="O6" s="114" t="str">
        <f>'[2]СТАРТ+ (2)'!S38</f>
        <v>Постниковы Т.Н.,М.В.</v>
      </c>
    </row>
    <row r="7" spans="1:19" ht="12.75" outlineLevel="1">
      <c r="B7" s="115">
        <f>B6</f>
        <v>6</v>
      </c>
      <c r="C7" s="116"/>
      <c r="D7" s="109" t="str">
        <f>'[2]СТАРТ+ (2)'!C39</f>
        <v>5132д</v>
      </c>
      <c r="E7" s="117">
        <f>'[2]СТАРТ+ (2)'!D39</f>
        <v>2.2000000000000002</v>
      </c>
      <c r="F7" s="118">
        <v>6.5</v>
      </c>
      <c r="G7" s="118">
        <v>5.5</v>
      </c>
      <c r="H7" s="118">
        <v>5.5</v>
      </c>
      <c r="I7" s="118">
        <v>5.5</v>
      </c>
      <c r="J7" s="118">
        <v>6</v>
      </c>
      <c r="K7" s="119">
        <f>(SUM(F7:J7)-MAX(F7:J7)-MIN(F7:J7))</f>
        <v>17</v>
      </c>
      <c r="L7" s="120">
        <f>(SUM(F7:J7)-MAX(F7:J7)-MIN(F7:J7))*E7</f>
        <v>37.400000000000006</v>
      </c>
      <c r="M7" s="121">
        <f t="shared" ref="M7:M12" si="0">M6</f>
        <v>182.3</v>
      </c>
      <c r="N7" s="122"/>
      <c r="O7" s="70"/>
    </row>
    <row r="8" spans="1:19" ht="12.75" outlineLevel="1">
      <c r="B8" s="115">
        <f>B7</f>
        <v>6</v>
      </c>
      <c r="C8" s="116"/>
      <c r="D8" s="109" t="str">
        <f>'[2]СТАРТ+ (2)'!E39</f>
        <v>203в</v>
      </c>
      <c r="E8" s="117">
        <f>'[2]СТАРТ+ (2)'!F39</f>
        <v>2.2999999999999998</v>
      </c>
      <c r="F8" s="118">
        <v>5</v>
      </c>
      <c r="G8" s="118">
        <v>5</v>
      </c>
      <c r="H8" s="118">
        <v>5</v>
      </c>
      <c r="I8" s="118">
        <v>5</v>
      </c>
      <c r="J8" s="118">
        <v>4</v>
      </c>
      <c r="K8" s="119">
        <f>(SUM(F8:J8)-MAX(F8:J8)-MIN(F8:J8))</f>
        <v>15</v>
      </c>
      <c r="L8" s="120">
        <f>(SUM(F8:J8)-MAX(F8:J8)-MIN(F8:J8))*E8</f>
        <v>34.5</v>
      </c>
      <c r="M8" s="121">
        <f t="shared" si="0"/>
        <v>182.3</v>
      </c>
      <c r="N8" s="122"/>
      <c r="O8" s="70" t="str">
        <f>'[2]СТАРТ+ (2)'!S40</f>
        <v xml:space="preserve"> </v>
      </c>
    </row>
    <row r="9" spans="1:19" ht="12.75" outlineLevel="1">
      <c r="B9" s="115">
        <f>B8</f>
        <v>6</v>
      </c>
      <c r="C9" s="116"/>
      <c r="D9" s="109" t="str">
        <f>'[2]СТАРТ+ (2)'!G39</f>
        <v>303в</v>
      </c>
      <c r="E9" s="117">
        <f>'[2]СТАРТ+ (2)'!H39</f>
        <v>2.4</v>
      </c>
      <c r="F9" s="118">
        <v>5.5</v>
      </c>
      <c r="G9" s="118">
        <v>6</v>
      </c>
      <c r="H9" s="118">
        <v>5.5</v>
      </c>
      <c r="I9" s="118">
        <v>5</v>
      </c>
      <c r="J9" s="118">
        <v>4.5</v>
      </c>
      <c r="K9" s="119">
        <f>(SUM(F9:J9)-MAX(F9:J9)-MIN(F9:J9))</f>
        <v>16</v>
      </c>
      <c r="L9" s="120">
        <f>(SUM(F9:J9)-MAX(F9:J9)-MIN(F9:J9))*E9</f>
        <v>38.4</v>
      </c>
      <c r="M9" s="121">
        <f t="shared" si="0"/>
        <v>182.3</v>
      </c>
      <c r="N9" s="122"/>
    </row>
    <row r="10" spans="1:19" ht="12.75" outlineLevel="1">
      <c r="B10" s="115">
        <f>B9</f>
        <v>6</v>
      </c>
      <c r="C10" s="116"/>
      <c r="D10" s="109" t="str">
        <f>'[2]СТАРТ+ (2)'!I39</f>
        <v>403в</v>
      </c>
      <c r="E10" s="117">
        <f>'[2]СТАРТ+ (2)'!J39</f>
        <v>2.4</v>
      </c>
      <c r="F10" s="118">
        <v>6</v>
      </c>
      <c r="G10" s="118">
        <v>4.5</v>
      </c>
      <c r="H10" s="118">
        <v>4</v>
      </c>
      <c r="I10" s="118">
        <v>5</v>
      </c>
      <c r="J10" s="118">
        <v>5</v>
      </c>
      <c r="K10" s="119">
        <f>(SUM(F10:J10)-MAX(F10:J10)-MIN(F10:J10))</f>
        <v>14.5</v>
      </c>
      <c r="L10" s="120">
        <f>(SUM(F10:J10)-MAX(F10:J10)-MIN(F10:J10))*E10</f>
        <v>34.799999999999997</v>
      </c>
      <c r="M10" s="121">
        <f t="shared" si="0"/>
        <v>182.3</v>
      </c>
      <c r="N10" s="122"/>
    </row>
    <row r="11" spans="1:19" ht="12.75" outlineLevel="1">
      <c r="B11" s="115">
        <f>B10</f>
        <v>6</v>
      </c>
      <c r="C11" s="116"/>
      <c r="D11" s="109" t="str">
        <f>'[2]СТАРТ+ (2)'!K39</f>
        <v>105с</v>
      </c>
      <c r="E11" s="117">
        <f>'[2]СТАРТ+ (2)'!L39</f>
        <v>2.4</v>
      </c>
      <c r="F11" s="118">
        <v>5</v>
      </c>
      <c r="G11" s="118">
        <v>5</v>
      </c>
      <c r="H11" s="118">
        <v>5</v>
      </c>
      <c r="I11" s="118">
        <v>5.5</v>
      </c>
      <c r="J11" s="118">
        <v>5.5</v>
      </c>
      <c r="K11" s="119">
        <f>(SUM(F11:J11)-MAX(F11:J11)-MIN(F11:J11))</f>
        <v>15.5</v>
      </c>
      <c r="L11" s="120">
        <f>(SUM(F11:J11)-MAX(F11:J11)-MIN(F11:J11))*E11</f>
        <v>37.199999999999996</v>
      </c>
      <c r="M11" s="121">
        <f t="shared" si="0"/>
        <v>182.3</v>
      </c>
      <c r="N11" s="122"/>
    </row>
    <row r="12" spans="1:19" ht="12.75" outlineLevel="1">
      <c r="B12" s="115">
        <f>B9</f>
        <v>6</v>
      </c>
      <c r="D12" s="124" t="s">
        <v>10</v>
      </c>
      <c r="E12" s="125">
        <f>SUM(E7:E11)</f>
        <v>11.700000000000001</v>
      </c>
      <c r="F12" s="126"/>
      <c r="G12" s="126"/>
      <c r="H12" s="126"/>
      <c r="I12" s="126"/>
      <c r="J12" s="126"/>
      <c r="K12" s="127"/>
      <c r="L12" s="128">
        <f>SUM(L7:L11)</f>
        <v>182.3</v>
      </c>
      <c r="M12" s="121">
        <f t="shared" si="0"/>
        <v>182.3</v>
      </c>
      <c r="N12" s="122"/>
    </row>
    <row r="13" spans="1:19" s="74" customFormat="1" ht="15">
      <c r="A13" s="109">
        <v>2</v>
      </c>
      <c r="B13" s="110">
        <f>'[2]СТАРТ+ (2)'!B73</f>
        <v>11</v>
      </c>
      <c r="C13" s="111" t="str">
        <f>'[2]СТАРТ+ (2)'!C73</f>
        <v>Макарова Юлия,2007,КМС,Саратов,СШОР-11</v>
      </c>
      <c r="D13" s="109"/>
      <c r="E13" s="109"/>
      <c r="F13" s="111"/>
      <c r="G13" s="111"/>
      <c r="H13" s="111"/>
      <c r="I13" s="111"/>
      <c r="J13" s="111"/>
      <c r="K13" s="111"/>
      <c r="L13" s="109"/>
      <c r="M13" s="112">
        <f>SUM(L19)</f>
        <v>176.64999999999998</v>
      </c>
      <c r="N13" s="113"/>
      <c r="O13" s="114" t="str">
        <f>'[2]СТАРТ+ (2)'!S73</f>
        <v>Столбов А.Н.</v>
      </c>
    </row>
    <row r="14" spans="1:19" ht="12.75" outlineLevel="1">
      <c r="B14" s="115">
        <f>B13</f>
        <v>11</v>
      </c>
      <c r="C14" s="116"/>
      <c r="D14" s="109" t="str">
        <f>'[2]СТАРТ+ (2)'!C74</f>
        <v>104с</v>
      </c>
      <c r="E14" s="117">
        <f>'[2]СТАРТ+ (2)'!D74</f>
        <v>2.2000000000000002</v>
      </c>
      <c r="F14" s="118">
        <v>5</v>
      </c>
      <c r="G14" s="118">
        <v>5</v>
      </c>
      <c r="H14" s="118">
        <v>6</v>
      </c>
      <c r="I14" s="118">
        <v>5</v>
      </c>
      <c r="J14" s="118">
        <v>5</v>
      </c>
      <c r="K14" s="119">
        <f>(SUM(F14:J14)-MAX(F14:J14)-MIN(F14:J14))</f>
        <v>15</v>
      </c>
      <c r="L14" s="120">
        <f>(SUM(F14:J14)-MAX(F14:J14)-MIN(F14:J14))*E14</f>
        <v>33</v>
      </c>
      <c r="M14" s="121">
        <f t="shared" ref="M14:M19" si="1">M13</f>
        <v>176.64999999999998</v>
      </c>
      <c r="N14" s="122"/>
      <c r="O14" s="70"/>
    </row>
    <row r="15" spans="1:19" ht="12.75" outlineLevel="1">
      <c r="B15" s="115">
        <f>B14</f>
        <v>11</v>
      </c>
      <c r="C15" s="116"/>
      <c r="D15" s="109" t="str">
        <f>'[2]СТАРТ+ (2)'!E74</f>
        <v>403с</v>
      </c>
      <c r="E15" s="117">
        <f>'[2]СТАРТ+ (2)'!F74</f>
        <v>2.2000000000000002</v>
      </c>
      <c r="F15" s="118">
        <v>5.5</v>
      </c>
      <c r="G15" s="118">
        <v>5</v>
      </c>
      <c r="H15" s="118">
        <v>5.5</v>
      </c>
      <c r="I15" s="118">
        <v>4.5</v>
      </c>
      <c r="J15" s="118">
        <v>4.5</v>
      </c>
      <c r="K15" s="119">
        <f>(SUM(F15:J15)-MAX(F15:J15)-MIN(F15:J15))</f>
        <v>15</v>
      </c>
      <c r="L15" s="120">
        <f>(SUM(F15:J15)-MAX(F15:J15)-MIN(F15:J15))*E15</f>
        <v>33</v>
      </c>
      <c r="M15" s="121">
        <f t="shared" si="1"/>
        <v>176.64999999999998</v>
      </c>
      <c r="N15" s="122"/>
      <c r="O15" s="70" t="str">
        <f>'[2]СТАРТ+ (2)'!S75</f>
        <v xml:space="preserve"> </v>
      </c>
    </row>
    <row r="16" spans="1:19" ht="12.75" outlineLevel="1">
      <c r="B16" s="115">
        <f>B15</f>
        <v>11</v>
      </c>
      <c r="C16" s="116"/>
      <c r="D16" s="109" t="str">
        <f>'[2]СТАРТ+ (2)'!G74</f>
        <v>203с</v>
      </c>
      <c r="E16" s="117">
        <f>'[2]СТАРТ+ (2)'!H74</f>
        <v>2</v>
      </c>
      <c r="F16" s="118">
        <v>6.5</v>
      </c>
      <c r="G16" s="118">
        <v>6.5</v>
      </c>
      <c r="H16" s="118">
        <v>6</v>
      </c>
      <c r="I16" s="118">
        <v>6</v>
      </c>
      <c r="J16" s="118">
        <v>6</v>
      </c>
      <c r="K16" s="119">
        <f>(SUM(F16:J16)-MAX(F16:J16)-MIN(F16:J16))</f>
        <v>18.5</v>
      </c>
      <c r="L16" s="120">
        <f>(SUM(F16:J16)-MAX(F16:J16)-MIN(F16:J16))*E16</f>
        <v>37</v>
      </c>
      <c r="M16" s="121">
        <f t="shared" si="1"/>
        <v>176.64999999999998</v>
      </c>
      <c r="N16" s="122"/>
    </row>
    <row r="17" spans="1:15" ht="12.75" outlineLevel="1">
      <c r="B17" s="115">
        <f>B16</f>
        <v>11</v>
      </c>
      <c r="C17" s="116"/>
      <c r="D17" s="109" t="str">
        <f>'[2]СТАРТ+ (2)'!I74</f>
        <v>303с</v>
      </c>
      <c r="E17" s="117">
        <f>'[2]СТАРТ+ (2)'!J74</f>
        <v>2.1</v>
      </c>
      <c r="F17" s="118">
        <v>6</v>
      </c>
      <c r="G17" s="118">
        <v>5.5</v>
      </c>
      <c r="H17" s="118">
        <v>6</v>
      </c>
      <c r="I17" s="118">
        <v>5.5</v>
      </c>
      <c r="J17" s="118">
        <v>5</v>
      </c>
      <c r="K17" s="119">
        <f>(SUM(F17:J17)-MAX(F17:J17)-MIN(F17:J17))</f>
        <v>17</v>
      </c>
      <c r="L17" s="120">
        <f>(SUM(F17:J17)-MAX(F17:J17)-MIN(F17:J17))*E17</f>
        <v>35.700000000000003</v>
      </c>
      <c r="M17" s="121">
        <f t="shared" si="1"/>
        <v>176.64999999999998</v>
      </c>
      <c r="N17" s="122"/>
    </row>
    <row r="18" spans="1:15" ht="12.75" outlineLevel="1">
      <c r="B18" s="115">
        <f>B17</f>
        <v>11</v>
      </c>
      <c r="C18" s="116"/>
      <c r="D18" s="109" t="str">
        <f>'[2]СТАРТ+ (2)'!K74</f>
        <v>5124д</v>
      </c>
      <c r="E18" s="117">
        <f>'[2]СТАРТ+ (2)'!L74</f>
        <v>2.2999999999999998</v>
      </c>
      <c r="F18" s="118">
        <v>5.5</v>
      </c>
      <c r="G18" s="118">
        <v>5.5</v>
      </c>
      <c r="H18" s="118">
        <v>6</v>
      </c>
      <c r="I18" s="118">
        <v>5.5</v>
      </c>
      <c r="J18" s="118">
        <v>4.5</v>
      </c>
      <c r="K18" s="119">
        <f>(SUM(F18:J18)-MAX(F18:J18)-MIN(F18:J18))</f>
        <v>16.5</v>
      </c>
      <c r="L18" s="120">
        <f>(SUM(F18:J18)-MAX(F18:J18)-MIN(F18:J18))*E18</f>
        <v>37.949999999999996</v>
      </c>
      <c r="M18" s="121">
        <f t="shared" si="1"/>
        <v>176.64999999999998</v>
      </c>
      <c r="N18" s="122"/>
    </row>
    <row r="19" spans="1:15" ht="12.75" outlineLevel="1">
      <c r="B19" s="115">
        <f>B16</f>
        <v>11</v>
      </c>
      <c r="D19" s="124" t="s">
        <v>10</v>
      </c>
      <c r="E19" s="125">
        <f>SUM(E14:E18)</f>
        <v>10.8</v>
      </c>
      <c r="F19" s="126"/>
      <c r="G19" s="126"/>
      <c r="H19" s="126"/>
      <c r="I19" s="126"/>
      <c r="J19" s="126"/>
      <c r="K19" s="127"/>
      <c r="L19" s="128">
        <f>SUM(L14:L18)</f>
        <v>176.64999999999998</v>
      </c>
      <c r="M19" s="121">
        <f t="shared" si="1"/>
        <v>176.64999999999998</v>
      </c>
      <c r="N19" s="122"/>
    </row>
    <row r="20" spans="1:15" s="74" customFormat="1" ht="15">
      <c r="A20" s="109">
        <v>3</v>
      </c>
      <c r="B20" s="110">
        <f>'[2]СТАРТ+ (2)'!B24</f>
        <v>4</v>
      </c>
      <c r="C20" s="111" t="str">
        <f>'[2]СТАРТ+ (2)'!C24</f>
        <v>Андрюшечкина Мария,2006,КМС,Тольятти,МБУДОКСДЮСШОР№10"Олимп"</v>
      </c>
      <c r="D20" s="109"/>
      <c r="E20" s="109"/>
      <c r="F20" s="111"/>
      <c r="G20" s="111"/>
      <c r="H20" s="111"/>
      <c r="I20" s="111"/>
      <c r="J20" s="111"/>
      <c r="K20" s="111"/>
      <c r="L20" s="109"/>
      <c r="M20" s="112">
        <f>SUM(L26)</f>
        <v>172.45</v>
      </c>
      <c r="N20" s="113"/>
      <c r="O20" s="114" t="str">
        <f>'[2]СТАРТ+ (2)'!S24</f>
        <v>Михайлов А.Н.</v>
      </c>
    </row>
    <row r="21" spans="1:15" ht="12.75" outlineLevel="1">
      <c r="B21" s="115">
        <f>B20</f>
        <v>4</v>
      </c>
      <c r="C21" s="116"/>
      <c r="D21" s="109" t="str">
        <f>'[2]СТАРТ+ (2)'!C25</f>
        <v>403в</v>
      </c>
      <c r="E21" s="117">
        <f>'[2]СТАРТ+ (2)'!D25</f>
        <v>2.4</v>
      </c>
      <c r="F21" s="118">
        <v>6</v>
      </c>
      <c r="G21" s="118">
        <v>5</v>
      </c>
      <c r="H21" s="118">
        <v>5</v>
      </c>
      <c r="I21" s="118">
        <v>6</v>
      </c>
      <c r="J21" s="118">
        <v>5.5</v>
      </c>
      <c r="K21" s="119">
        <f>(SUM(F21:J21)-MAX(F21:J21)-MIN(F21:J21))</f>
        <v>16.5</v>
      </c>
      <c r="L21" s="120">
        <f>(SUM(F21:J21)-MAX(F21:J21)-MIN(F21:J21))*E21</f>
        <v>39.6</v>
      </c>
      <c r="M21" s="121">
        <f t="shared" ref="M21:M26" si="2">M20</f>
        <v>172.45</v>
      </c>
      <c r="N21" s="122"/>
      <c r="O21" s="129" t="str">
        <f>'[2]СТАРТ+ (2)'!S25</f>
        <v xml:space="preserve">Донцова И.В. </v>
      </c>
    </row>
    <row r="22" spans="1:15" ht="12.75" outlineLevel="1">
      <c r="B22" s="115">
        <f>B21</f>
        <v>4</v>
      </c>
      <c r="C22" s="116"/>
      <c r="D22" s="109" t="str">
        <f>'[2]СТАРТ+ (2)'!E25</f>
        <v>105с</v>
      </c>
      <c r="E22" s="117">
        <f>'[2]СТАРТ+ (2)'!F25</f>
        <v>2.4</v>
      </c>
      <c r="F22" s="118">
        <v>5</v>
      </c>
      <c r="G22" s="118">
        <v>5</v>
      </c>
      <c r="H22" s="118">
        <v>4.5</v>
      </c>
      <c r="I22" s="118">
        <v>6</v>
      </c>
      <c r="J22" s="118">
        <v>5</v>
      </c>
      <c r="K22" s="119">
        <f>(SUM(F22:J22)-MAX(F22:J22)-MIN(F22:J22))</f>
        <v>15</v>
      </c>
      <c r="L22" s="120">
        <f>(SUM(F22:J22)-MAX(F22:J22)-MIN(F22:J22))*E22</f>
        <v>36</v>
      </c>
      <c r="M22" s="121">
        <f t="shared" si="2"/>
        <v>172.45</v>
      </c>
      <c r="N22" s="122"/>
      <c r="O22" s="129" t="str">
        <f>'[2]СТАРТ+ (2)'!S26</f>
        <v xml:space="preserve">Кандрашин А.В. </v>
      </c>
    </row>
    <row r="23" spans="1:15" ht="12.75" outlineLevel="1">
      <c r="B23" s="115">
        <f>B22</f>
        <v>4</v>
      </c>
      <c r="C23" s="116"/>
      <c r="D23" s="109" t="str">
        <f>'[2]СТАРТ+ (2)'!G25</f>
        <v>203в</v>
      </c>
      <c r="E23" s="117">
        <f>'[2]СТАРТ+ (2)'!H25</f>
        <v>2.2999999999999998</v>
      </c>
      <c r="F23" s="118">
        <v>5.5</v>
      </c>
      <c r="G23" s="118">
        <v>5.5</v>
      </c>
      <c r="H23" s="118">
        <v>5.5</v>
      </c>
      <c r="I23" s="118">
        <v>5</v>
      </c>
      <c r="J23" s="118">
        <v>4.5</v>
      </c>
      <c r="K23" s="119">
        <f>(SUM(F23:J23)-MAX(F23:J23)-MIN(F23:J23))</f>
        <v>16</v>
      </c>
      <c r="L23" s="120">
        <f>(SUM(F23:J23)-MAX(F23:J23)-MIN(F23:J23))*E23</f>
        <v>36.799999999999997</v>
      </c>
      <c r="M23" s="121">
        <f t="shared" si="2"/>
        <v>172.45</v>
      </c>
      <c r="N23" s="122"/>
      <c r="O23" s="129" t="str">
        <f>'[2]СТАРТ+ (2)'!S27</f>
        <v>Ефремов А.С.</v>
      </c>
    </row>
    <row r="24" spans="1:15" ht="12.75" outlineLevel="1">
      <c r="B24" s="115">
        <f>B23</f>
        <v>4</v>
      </c>
      <c r="C24" s="116"/>
      <c r="D24" s="109" t="str">
        <f>'[2]СТАРТ+ (2)'!I25</f>
        <v>303с</v>
      </c>
      <c r="E24" s="117">
        <f>'[2]СТАРТ+ (2)'!J25</f>
        <v>2.1</v>
      </c>
      <c r="F24" s="118">
        <v>5</v>
      </c>
      <c r="G24" s="118">
        <v>5.5</v>
      </c>
      <c r="H24" s="118">
        <v>5</v>
      </c>
      <c r="I24" s="118">
        <v>5.5</v>
      </c>
      <c r="J24" s="118">
        <v>5</v>
      </c>
      <c r="K24" s="119">
        <f>(SUM(F24:J24)-MAX(F24:J24)-MIN(F24:J24))</f>
        <v>15.5</v>
      </c>
      <c r="L24" s="120">
        <f>(SUM(F24:J24)-MAX(F24:J24)-MIN(F24:J24))*E24</f>
        <v>32.550000000000004</v>
      </c>
      <c r="M24" s="121">
        <f t="shared" si="2"/>
        <v>172.45</v>
      </c>
      <c r="N24" s="122"/>
    </row>
    <row r="25" spans="1:15" ht="12.75" outlineLevel="1">
      <c r="B25" s="115">
        <f>B24</f>
        <v>4</v>
      </c>
      <c r="C25" s="116"/>
      <c r="D25" s="109" t="str">
        <f>'[2]СТАРТ+ (2)'!K25</f>
        <v>5132д</v>
      </c>
      <c r="E25" s="117">
        <f>'[2]СТАРТ+ (2)'!L25</f>
        <v>2.2000000000000002</v>
      </c>
      <c r="F25" s="118">
        <v>4</v>
      </c>
      <c r="G25" s="118">
        <v>4.5</v>
      </c>
      <c r="H25" s="118">
        <v>4</v>
      </c>
      <c r="I25" s="118">
        <v>4</v>
      </c>
      <c r="J25" s="118">
        <v>5</v>
      </c>
      <c r="K25" s="119">
        <f>(SUM(F25:J25)-MAX(F25:J25)-MIN(F25:J25))</f>
        <v>12.5</v>
      </c>
      <c r="L25" s="120">
        <f>(SUM(F25:J25)-MAX(F25:J25)-MIN(F25:J25))*E25</f>
        <v>27.500000000000004</v>
      </c>
      <c r="M25" s="121">
        <f t="shared" si="2"/>
        <v>172.45</v>
      </c>
      <c r="N25" s="122"/>
    </row>
    <row r="26" spans="1:15" ht="12.75" outlineLevel="1">
      <c r="B26" s="115">
        <f>B23</f>
        <v>4</v>
      </c>
      <c r="D26" s="124" t="s">
        <v>10</v>
      </c>
      <c r="E26" s="125">
        <f>SUM(E21:E25)</f>
        <v>11.399999999999999</v>
      </c>
      <c r="F26" s="126"/>
      <c r="G26" s="126"/>
      <c r="H26" s="126"/>
      <c r="I26" s="126"/>
      <c r="J26" s="126"/>
      <c r="K26" s="127"/>
      <c r="L26" s="128">
        <f>SUM(L21:L25)</f>
        <v>172.45</v>
      </c>
      <c r="M26" s="121">
        <f t="shared" si="2"/>
        <v>172.45</v>
      </c>
      <c r="N26" s="122"/>
    </row>
    <row r="27" spans="1:15" s="74" customFormat="1" ht="15">
      <c r="A27" s="109">
        <v>4</v>
      </c>
      <c r="B27" s="110">
        <f>'[2]СТАРТ+ (2)'!B31</f>
        <v>5</v>
      </c>
      <c r="C27" s="111" t="str">
        <f>'[2]СТАРТ+ (2)'!C31</f>
        <v>Серова Алина,2007,КМС,С-Петербург,СШОР по ВВС "Невская волна"</v>
      </c>
      <c r="D27" s="109"/>
      <c r="E27" s="109"/>
      <c r="F27" s="111"/>
      <c r="G27" s="111"/>
      <c r="H27" s="111"/>
      <c r="I27" s="111"/>
      <c r="J27" s="111"/>
      <c r="K27" s="111"/>
      <c r="L27" s="109"/>
      <c r="M27" s="112">
        <f>SUM(L33)</f>
        <v>169.45</v>
      </c>
      <c r="N27" s="113"/>
      <c r="O27" s="114" t="str">
        <f>'[2]СТАРТ+ (2)'!S31</f>
        <v>Данюковы Р.В.,С.О.</v>
      </c>
    </row>
    <row r="28" spans="1:15" ht="12.75" outlineLevel="1">
      <c r="B28" s="115">
        <f>B27</f>
        <v>5</v>
      </c>
      <c r="C28" s="116"/>
      <c r="D28" s="109" t="str">
        <f>'[2]СТАРТ+ (2)'!C32</f>
        <v>403с</v>
      </c>
      <c r="E28" s="117">
        <f>'[2]СТАРТ+ (2)'!D32</f>
        <v>2.2000000000000002</v>
      </c>
      <c r="F28" s="118">
        <v>7</v>
      </c>
      <c r="G28" s="118">
        <v>7</v>
      </c>
      <c r="H28" s="118">
        <v>6</v>
      </c>
      <c r="I28" s="118">
        <v>6.5</v>
      </c>
      <c r="J28" s="118">
        <v>6.5</v>
      </c>
      <c r="K28" s="119">
        <f>(SUM(F28:J28)-MAX(F28:J28)-MIN(F28:J28))</f>
        <v>20</v>
      </c>
      <c r="L28" s="120">
        <f>(SUM(F28:J28)-MAX(F28:J28)-MIN(F28:J28))*E28</f>
        <v>44</v>
      </c>
      <c r="M28" s="121">
        <f t="shared" ref="M28:M33" si="3">M27</f>
        <v>169.45</v>
      </c>
      <c r="N28" s="122"/>
      <c r="O28" s="70"/>
    </row>
    <row r="29" spans="1:15" ht="12.75" outlineLevel="1">
      <c r="B29" s="115">
        <f>B28</f>
        <v>5</v>
      </c>
      <c r="C29" s="116"/>
      <c r="D29" s="109" t="str">
        <f>'[2]СТАРТ+ (2)'!E32</f>
        <v>105с</v>
      </c>
      <c r="E29" s="117">
        <f>'[2]СТАРТ+ (2)'!F32</f>
        <v>2.4</v>
      </c>
      <c r="F29" s="118">
        <v>4.5</v>
      </c>
      <c r="G29" s="118">
        <v>5.5</v>
      </c>
      <c r="H29" s="118">
        <v>3.5</v>
      </c>
      <c r="I29" s="118">
        <v>5</v>
      </c>
      <c r="J29" s="118">
        <v>5</v>
      </c>
      <c r="K29" s="119">
        <f>(SUM(F29:J29)-MAX(F29:J29)-MIN(F29:J29))</f>
        <v>14.5</v>
      </c>
      <c r="L29" s="120">
        <f>(SUM(F29:J29)-MAX(F29:J29)-MIN(F29:J29))*E29</f>
        <v>34.799999999999997</v>
      </c>
      <c r="M29" s="121">
        <f t="shared" si="3"/>
        <v>169.45</v>
      </c>
      <c r="N29" s="122"/>
      <c r="O29" s="70" t="str">
        <f>'[2]СТАРТ+ (2)'!S33</f>
        <v xml:space="preserve"> </v>
      </c>
    </row>
    <row r="30" spans="1:15" ht="12.75" outlineLevel="1">
      <c r="B30" s="115">
        <f>B29</f>
        <v>5</v>
      </c>
      <c r="C30" s="116"/>
      <c r="D30" s="109" t="str">
        <f>'[2]СТАРТ+ (2)'!G32</f>
        <v>303с</v>
      </c>
      <c r="E30" s="117">
        <f>'[2]СТАРТ+ (2)'!H32</f>
        <v>2.1</v>
      </c>
      <c r="F30" s="118">
        <v>3</v>
      </c>
      <c r="G30" s="118">
        <v>3</v>
      </c>
      <c r="H30" s="118">
        <v>3</v>
      </c>
      <c r="I30" s="118">
        <v>3</v>
      </c>
      <c r="J30" s="118">
        <v>2.5</v>
      </c>
      <c r="K30" s="119">
        <f>(SUM(F30:J30)-MAX(F30:J30)-MIN(F30:J30))</f>
        <v>9</v>
      </c>
      <c r="L30" s="120">
        <f>(SUM(F30:J30)-MAX(F30:J30)-MIN(F30:J30))*E30</f>
        <v>18.900000000000002</v>
      </c>
      <c r="M30" s="121">
        <f t="shared" si="3"/>
        <v>169.45</v>
      </c>
      <c r="N30" s="122"/>
    </row>
    <row r="31" spans="1:15" ht="12.75" outlineLevel="1">
      <c r="B31" s="115">
        <f>B30</f>
        <v>5</v>
      </c>
      <c r="C31" s="116"/>
      <c r="D31" s="109" t="str">
        <f>'[2]СТАРТ+ (2)'!I32</f>
        <v>203в</v>
      </c>
      <c r="E31" s="117">
        <f>'[2]СТАРТ+ (2)'!J32</f>
        <v>2.2999999999999998</v>
      </c>
      <c r="F31" s="118">
        <v>6</v>
      </c>
      <c r="G31" s="118">
        <v>6</v>
      </c>
      <c r="H31" s="118">
        <v>5.5</v>
      </c>
      <c r="I31" s="118">
        <v>6.5</v>
      </c>
      <c r="J31" s="118">
        <v>5</v>
      </c>
      <c r="K31" s="119">
        <f>(SUM(F31:J31)-MAX(F31:J31)-MIN(F31:J31))</f>
        <v>17.5</v>
      </c>
      <c r="L31" s="120">
        <f>(SUM(F31:J31)-MAX(F31:J31)-MIN(F31:J31))*E31</f>
        <v>40.25</v>
      </c>
      <c r="M31" s="121">
        <f t="shared" si="3"/>
        <v>169.45</v>
      </c>
      <c r="N31" s="122"/>
    </row>
    <row r="32" spans="1:15" ht="12.75" outlineLevel="1">
      <c r="B32" s="115">
        <f>B31</f>
        <v>5</v>
      </c>
      <c r="C32" s="116"/>
      <c r="D32" s="109" t="str">
        <f>'[2]СТАРТ+ (2)'!K32</f>
        <v>5231д</v>
      </c>
      <c r="E32" s="117">
        <f>'[2]СТАРТ+ (2)'!L32</f>
        <v>2.1</v>
      </c>
      <c r="F32" s="118">
        <v>5</v>
      </c>
      <c r="G32" s="118">
        <v>4.5</v>
      </c>
      <c r="H32" s="118">
        <v>5</v>
      </c>
      <c r="I32" s="118">
        <v>5</v>
      </c>
      <c r="J32" s="118">
        <v>5</v>
      </c>
      <c r="K32" s="119">
        <f>(SUM(F32:J32)-MAX(F32:J32)-MIN(F32:J32))</f>
        <v>15</v>
      </c>
      <c r="L32" s="120">
        <f>(SUM(F32:J32)-MAX(F32:J32)-MIN(F32:J32))*E32</f>
        <v>31.5</v>
      </c>
      <c r="M32" s="121">
        <f t="shared" si="3"/>
        <v>169.45</v>
      </c>
      <c r="N32" s="122"/>
    </row>
    <row r="33" spans="1:15" ht="12.75" outlineLevel="1">
      <c r="B33" s="115">
        <f>B30</f>
        <v>5</v>
      </c>
      <c r="D33" s="124" t="s">
        <v>10</v>
      </c>
      <c r="E33" s="125">
        <f>SUM(E28:E32)</f>
        <v>11.1</v>
      </c>
      <c r="F33" s="126"/>
      <c r="G33" s="126"/>
      <c r="H33" s="126"/>
      <c r="I33" s="126"/>
      <c r="J33" s="126"/>
      <c r="K33" s="127"/>
      <c r="L33" s="128">
        <f>SUM(L28:L32)</f>
        <v>169.45</v>
      </c>
      <c r="M33" s="121">
        <f t="shared" si="3"/>
        <v>169.45</v>
      </c>
      <c r="N33" s="122"/>
    </row>
    <row r="34" spans="1:15" s="74" customFormat="1" ht="15">
      <c r="A34" s="109">
        <v>5</v>
      </c>
      <c r="B34" s="110">
        <f>'[2]СТАРТ+ (2)'!B3</f>
        <v>1</v>
      </c>
      <c r="C34" s="111" t="str">
        <f>'[2]СТАРТ+ (2)'!C3</f>
        <v>Кашлакова Кристина,2007,I,Москва,"Юность Москвы"</v>
      </c>
      <c r="D34" s="109"/>
      <c r="E34" s="109"/>
      <c r="F34" s="111"/>
      <c r="G34" s="111"/>
      <c r="H34" s="111"/>
      <c r="I34" s="111"/>
      <c r="J34" s="111"/>
      <c r="K34" s="111"/>
      <c r="L34" s="109"/>
      <c r="M34" s="112">
        <f>SUM(L40)</f>
        <v>168.79999999999998</v>
      </c>
      <c r="N34" s="113"/>
      <c r="O34" s="114" t="str">
        <f>'[2]СТАРТ+ (2)'!S3</f>
        <v>Николаева М.А.</v>
      </c>
    </row>
    <row r="35" spans="1:15" ht="12.75" outlineLevel="1">
      <c r="B35" s="115">
        <f>B34</f>
        <v>1</v>
      </c>
      <c r="C35" s="116"/>
      <c r="D35" s="109" t="str">
        <f>'[2]СТАРТ+ (2)'!C4</f>
        <v>403с</v>
      </c>
      <c r="E35" s="117">
        <f>'[2]СТАРТ+ (2)'!D4</f>
        <v>2.2000000000000002</v>
      </c>
      <c r="F35" s="118">
        <v>5</v>
      </c>
      <c r="G35" s="118">
        <v>5</v>
      </c>
      <c r="H35" s="118">
        <v>5</v>
      </c>
      <c r="I35" s="118">
        <v>5</v>
      </c>
      <c r="J35" s="118">
        <v>4.5</v>
      </c>
      <c r="K35" s="119">
        <f>(SUM(F35:J35)-MAX(F35:J35)-MIN(F35:J35))</f>
        <v>15</v>
      </c>
      <c r="L35" s="120">
        <f>(SUM(F35:J35)-MAX(F35:J35)-MIN(F35:J35))*E35</f>
        <v>33</v>
      </c>
      <c r="M35" s="121">
        <f t="shared" ref="M35:M40" si="4">M34</f>
        <v>168.79999999999998</v>
      </c>
      <c r="N35" s="122"/>
      <c r="O35" s="129" t="str">
        <f>'[2]СТАРТ+ (2)'!S4</f>
        <v>Мосолова Т.Н.</v>
      </c>
    </row>
    <row r="36" spans="1:15" ht="12.75" outlineLevel="1">
      <c r="B36" s="115">
        <f>B35</f>
        <v>1</v>
      </c>
      <c r="C36" s="116"/>
      <c r="D36" s="109" t="str">
        <f>'[2]СТАРТ+ (2)'!E4</f>
        <v>104в</v>
      </c>
      <c r="E36" s="117">
        <f>'[2]СТАРТ+ (2)'!F4</f>
        <v>2.2999999999999998</v>
      </c>
      <c r="F36" s="118">
        <v>6</v>
      </c>
      <c r="G36" s="118">
        <v>5</v>
      </c>
      <c r="H36" s="118">
        <v>4.5</v>
      </c>
      <c r="I36" s="118">
        <v>5</v>
      </c>
      <c r="J36" s="118">
        <v>4.5</v>
      </c>
      <c r="K36" s="119">
        <f>(SUM(F36:J36)-MAX(F36:J36)-MIN(F36:J36))</f>
        <v>14.5</v>
      </c>
      <c r="L36" s="120">
        <f>(SUM(F36:J36)-MAX(F36:J36)-MIN(F36:J36))*E36</f>
        <v>33.349999999999994</v>
      </c>
      <c r="M36" s="121">
        <f t="shared" si="4"/>
        <v>168.79999999999998</v>
      </c>
      <c r="N36" s="122"/>
      <c r="O36" s="70" t="str">
        <f>'[2]СТАРТ+ (2)'!S5</f>
        <v xml:space="preserve"> </v>
      </c>
    </row>
    <row r="37" spans="1:15" ht="12.75" outlineLevel="1">
      <c r="B37" s="115">
        <f>B36</f>
        <v>1</v>
      </c>
      <c r="C37" s="116"/>
      <c r="D37" s="109" t="str">
        <f>'[2]СТАРТ+ (2)'!G4</f>
        <v>5122д</v>
      </c>
      <c r="E37" s="117">
        <f>'[2]СТАРТ+ (2)'!H4</f>
        <v>1.9</v>
      </c>
      <c r="F37" s="118">
        <v>4.5</v>
      </c>
      <c r="G37" s="118">
        <v>4</v>
      </c>
      <c r="H37" s="118">
        <v>5</v>
      </c>
      <c r="I37" s="118">
        <v>4.5</v>
      </c>
      <c r="J37" s="118">
        <v>5</v>
      </c>
      <c r="K37" s="119">
        <f>(SUM(F37:J37)-MAX(F37:J37)-MIN(F37:J37))</f>
        <v>14</v>
      </c>
      <c r="L37" s="120">
        <f>(SUM(F37:J37)-MAX(F37:J37)-MIN(F37:J37))*E37</f>
        <v>26.599999999999998</v>
      </c>
      <c r="M37" s="121">
        <f t="shared" si="4"/>
        <v>168.79999999999998</v>
      </c>
      <c r="N37" s="122"/>
    </row>
    <row r="38" spans="1:15" ht="12.75" outlineLevel="1">
      <c r="B38" s="115">
        <f>B37</f>
        <v>1</v>
      </c>
      <c r="C38" s="116"/>
      <c r="D38" s="109" t="str">
        <f>'[2]СТАРТ+ (2)'!I4</f>
        <v>303с</v>
      </c>
      <c r="E38" s="117">
        <f>'[2]СТАРТ+ (2)'!J4</f>
        <v>2.1</v>
      </c>
      <c r="F38" s="118">
        <v>5.5</v>
      </c>
      <c r="G38" s="118">
        <v>6.5</v>
      </c>
      <c r="H38" s="118">
        <v>6</v>
      </c>
      <c r="I38" s="118">
        <v>6.5</v>
      </c>
      <c r="J38" s="118">
        <v>6</v>
      </c>
      <c r="K38" s="119">
        <f>(SUM(F38:J38)-MAX(F38:J38)-MIN(F38:J38))</f>
        <v>18.5</v>
      </c>
      <c r="L38" s="120">
        <f>(SUM(F38:J38)-MAX(F38:J38)-MIN(F38:J38))*E38</f>
        <v>38.85</v>
      </c>
      <c r="M38" s="121">
        <f t="shared" si="4"/>
        <v>168.79999999999998</v>
      </c>
      <c r="N38" s="122"/>
    </row>
    <row r="39" spans="1:15" ht="12.75" outlineLevel="1">
      <c r="B39" s="115">
        <f>B38</f>
        <v>1</v>
      </c>
      <c r="C39" s="116"/>
      <c r="D39" s="109" t="str">
        <f>'[2]СТАРТ+ (2)'!K4</f>
        <v>203с</v>
      </c>
      <c r="E39" s="117">
        <f>'[2]СТАРТ+ (2)'!L4</f>
        <v>2</v>
      </c>
      <c r="F39" s="118">
        <v>6</v>
      </c>
      <c r="G39" s="118">
        <v>6</v>
      </c>
      <c r="H39" s="118">
        <v>6</v>
      </c>
      <c r="I39" s="118">
        <v>6.5</v>
      </c>
      <c r="J39" s="118">
        <v>6.5</v>
      </c>
      <c r="K39" s="119">
        <f>(SUM(F39:J39)-MAX(F39:J39)-MIN(F39:J39))</f>
        <v>18.5</v>
      </c>
      <c r="L39" s="120">
        <f>(SUM(F39:J39)-MAX(F39:J39)-MIN(F39:J39))*E39</f>
        <v>37</v>
      </c>
      <c r="M39" s="121">
        <f t="shared" si="4"/>
        <v>168.79999999999998</v>
      </c>
      <c r="N39" s="122"/>
    </row>
    <row r="40" spans="1:15" ht="12.75" outlineLevel="1">
      <c r="B40" s="115">
        <f>B37</f>
        <v>1</v>
      </c>
      <c r="D40" s="124" t="s">
        <v>10</v>
      </c>
      <c r="E40" s="125">
        <f>SUM(E35:E39)</f>
        <v>10.5</v>
      </c>
      <c r="F40" s="126"/>
      <c r="G40" s="126"/>
      <c r="H40" s="126"/>
      <c r="I40" s="126"/>
      <c r="J40" s="126"/>
      <c r="K40" s="127"/>
      <c r="L40" s="128">
        <f>SUM(L35:L39)</f>
        <v>168.79999999999998</v>
      </c>
      <c r="M40" s="121">
        <f t="shared" si="4"/>
        <v>168.79999999999998</v>
      </c>
      <c r="N40" s="122"/>
    </row>
    <row r="41" spans="1:15" s="74" customFormat="1" ht="15">
      <c r="A41" s="109">
        <v>6</v>
      </c>
      <c r="B41" s="110">
        <f>'[2]СТАРТ+ (2)'!B80</f>
        <v>12</v>
      </c>
      <c r="C41" s="111" t="str">
        <f>'[2]СТАРТ+ (2)'!C80</f>
        <v>Данейкина Кристина,2006,КМС,Тольятти,МБУДОКСДЮСШОР№10"Олимп"</v>
      </c>
      <c r="D41" s="109"/>
      <c r="E41" s="109"/>
      <c r="F41" s="111"/>
      <c r="G41" s="111"/>
      <c r="H41" s="111"/>
      <c r="I41" s="111"/>
      <c r="J41" s="111"/>
      <c r="K41" s="111"/>
      <c r="L41" s="109"/>
      <c r="M41" s="112">
        <f>SUM(L47)</f>
        <v>166.55</v>
      </c>
      <c r="N41" s="113"/>
      <c r="O41" s="114" t="str">
        <f>'[2]СТАРТ+ (2)'!S80</f>
        <v>Михайлов А.Н.</v>
      </c>
    </row>
    <row r="42" spans="1:15" ht="12.75" outlineLevel="1">
      <c r="B42" s="115">
        <f>B41</f>
        <v>12</v>
      </c>
      <c r="C42" s="116"/>
      <c r="D42" s="109" t="str">
        <f>'[2]СТАРТ+ (2)'!C81</f>
        <v>105с</v>
      </c>
      <c r="E42" s="117">
        <f>'[2]СТАРТ+ (2)'!D81</f>
        <v>2.4</v>
      </c>
      <c r="F42" s="118">
        <v>5</v>
      </c>
      <c r="G42" s="118">
        <v>4.5</v>
      </c>
      <c r="H42" s="118">
        <v>5</v>
      </c>
      <c r="I42" s="118">
        <v>5</v>
      </c>
      <c r="J42" s="118">
        <v>4.5</v>
      </c>
      <c r="K42" s="119">
        <f>(SUM(F42:J42)-MAX(F42:J42)-MIN(F42:J42))</f>
        <v>14.5</v>
      </c>
      <c r="L42" s="120">
        <f>(SUM(F42:J42)-MAX(F42:J42)-MIN(F42:J42))*E42</f>
        <v>34.799999999999997</v>
      </c>
      <c r="M42" s="121">
        <f t="shared" ref="M42:M47" si="5">M41</f>
        <v>166.55</v>
      </c>
      <c r="N42" s="122"/>
      <c r="O42" s="129" t="str">
        <f>'[2]СТАРТ+ (2)'!S81</f>
        <v xml:space="preserve">Донцова И.В. </v>
      </c>
    </row>
    <row r="43" spans="1:15" ht="12.75" outlineLevel="1">
      <c r="B43" s="115">
        <f>B42</f>
        <v>12</v>
      </c>
      <c r="C43" s="116"/>
      <c r="D43" s="109" t="str">
        <f>'[2]СТАРТ+ (2)'!E81</f>
        <v>403в</v>
      </c>
      <c r="E43" s="117">
        <f>'[2]СТАРТ+ (2)'!F81</f>
        <v>2.4</v>
      </c>
      <c r="F43" s="118">
        <v>5.5</v>
      </c>
      <c r="G43" s="118">
        <v>4</v>
      </c>
      <c r="H43" s="118">
        <v>3.5</v>
      </c>
      <c r="I43" s="118">
        <v>5.5</v>
      </c>
      <c r="J43" s="118">
        <v>5</v>
      </c>
      <c r="K43" s="119">
        <f>(SUM(F43:J43)-MAX(F43:J43)-MIN(F43:J43))</f>
        <v>14.5</v>
      </c>
      <c r="L43" s="120">
        <f>(SUM(F43:J43)-MAX(F43:J43)-MIN(F43:J43))*E43</f>
        <v>34.799999999999997</v>
      </c>
      <c r="M43" s="121">
        <f t="shared" si="5"/>
        <v>166.55</v>
      </c>
      <c r="N43" s="122"/>
      <c r="O43" s="70" t="str">
        <f>'[2]СТАРТ+ (2)'!S82</f>
        <v xml:space="preserve">Кандрашин А.В. </v>
      </c>
    </row>
    <row r="44" spans="1:15" ht="12.75" outlineLevel="1">
      <c r="B44" s="115">
        <f>B43</f>
        <v>12</v>
      </c>
      <c r="C44" s="116"/>
      <c r="D44" s="109" t="str">
        <f>'[2]СТАРТ+ (2)'!G81</f>
        <v>203с</v>
      </c>
      <c r="E44" s="117">
        <f>'[2]СТАРТ+ (2)'!H81</f>
        <v>2</v>
      </c>
      <c r="F44" s="118">
        <v>6.5</v>
      </c>
      <c r="G44" s="118">
        <v>6.5</v>
      </c>
      <c r="H44" s="118">
        <v>6</v>
      </c>
      <c r="I44" s="118">
        <v>6.5</v>
      </c>
      <c r="J44" s="118">
        <v>6.5</v>
      </c>
      <c r="K44" s="119">
        <f>(SUM(F44:J44)-MAX(F44:J44)-MIN(F44:J44))</f>
        <v>19.5</v>
      </c>
      <c r="L44" s="120">
        <f>(SUM(F44:J44)-MAX(F44:J44)-MIN(F44:J44))*E44</f>
        <v>39</v>
      </c>
      <c r="M44" s="121">
        <f t="shared" si="5"/>
        <v>166.55</v>
      </c>
      <c r="N44" s="122"/>
      <c r="O44" s="129" t="str">
        <f>'[2]СТАРТ+ (2)'!S83</f>
        <v>Ефремов А.С.</v>
      </c>
    </row>
    <row r="45" spans="1:15" ht="12.75" outlineLevel="1">
      <c r="B45" s="115">
        <f>B44</f>
        <v>12</v>
      </c>
      <c r="C45" s="116"/>
      <c r="D45" s="109" t="str">
        <f>'[2]СТАРТ+ (2)'!I81</f>
        <v>303с</v>
      </c>
      <c r="E45" s="117">
        <f>'[2]СТАРТ+ (2)'!J81</f>
        <v>2.1</v>
      </c>
      <c r="F45" s="118">
        <v>5</v>
      </c>
      <c r="G45" s="118">
        <v>5</v>
      </c>
      <c r="H45" s="118">
        <v>4.5</v>
      </c>
      <c r="I45" s="118">
        <v>4.5</v>
      </c>
      <c r="J45" s="118">
        <v>5.5</v>
      </c>
      <c r="K45" s="119">
        <f>(SUM(F45:J45)-MAX(F45:J45)-MIN(F45:J45))</f>
        <v>14.5</v>
      </c>
      <c r="L45" s="120">
        <f>(SUM(F45:J45)-MAX(F45:J45)-MIN(F45:J45))*E45</f>
        <v>30.450000000000003</v>
      </c>
      <c r="M45" s="121">
        <f t="shared" si="5"/>
        <v>166.55</v>
      </c>
      <c r="N45" s="122"/>
    </row>
    <row r="46" spans="1:15" ht="12.75" outlineLevel="1">
      <c r="B46" s="115">
        <f>B45</f>
        <v>12</v>
      </c>
      <c r="C46" s="116"/>
      <c r="D46" s="109" t="str">
        <f>'[2]СТАРТ+ (2)'!K81</f>
        <v>5132д</v>
      </c>
      <c r="E46" s="117">
        <f>'[2]СТАРТ+ (2)'!L81</f>
        <v>2.2000000000000002</v>
      </c>
      <c r="F46" s="118">
        <v>4.5</v>
      </c>
      <c r="G46" s="118">
        <v>4</v>
      </c>
      <c r="H46" s="118">
        <v>4</v>
      </c>
      <c r="I46" s="118">
        <v>4</v>
      </c>
      <c r="J46" s="118">
        <v>4.5</v>
      </c>
      <c r="K46" s="119">
        <f>(SUM(F46:J46)-MAX(F46:J46)-MIN(F46:J46))</f>
        <v>12.5</v>
      </c>
      <c r="L46" s="120">
        <f>(SUM(F46:J46)-MAX(F46:J46)-MIN(F46:J46))*E46</f>
        <v>27.500000000000004</v>
      </c>
      <c r="M46" s="121">
        <f t="shared" si="5"/>
        <v>166.55</v>
      </c>
      <c r="N46" s="122"/>
    </row>
    <row r="47" spans="1:15" ht="12.75" outlineLevel="1">
      <c r="B47" s="115">
        <f>B44</f>
        <v>12</v>
      </c>
      <c r="D47" s="124" t="s">
        <v>10</v>
      </c>
      <c r="E47" s="125">
        <f>SUM(E42:E46)</f>
        <v>11.100000000000001</v>
      </c>
      <c r="F47" s="126"/>
      <c r="G47" s="126"/>
      <c r="H47" s="126"/>
      <c r="I47" s="126"/>
      <c r="J47" s="126"/>
      <c r="K47" s="127"/>
      <c r="L47" s="128">
        <f>SUM(L42:L46)</f>
        <v>166.55</v>
      </c>
      <c r="M47" s="121">
        <f t="shared" si="5"/>
        <v>166.55</v>
      </c>
      <c r="N47" s="122"/>
    </row>
    <row r="48" spans="1:15" s="74" customFormat="1" ht="15">
      <c r="A48" s="109">
        <v>7</v>
      </c>
      <c r="B48" s="110">
        <f>'[2]СТАРТ+ (2)'!B101</f>
        <v>15</v>
      </c>
      <c r="C48" s="111" t="str">
        <f>'[2]СТАРТ+ (2)'!C101</f>
        <v>Лобова Екатерина,2007,КМС,Екатеринбург,"Дворец молодежи"</v>
      </c>
      <c r="D48" s="109"/>
      <c r="E48" s="109"/>
      <c r="F48" s="111"/>
      <c r="G48" s="111"/>
      <c r="H48" s="111"/>
      <c r="I48" s="111"/>
      <c r="J48" s="111"/>
      <c r="K48" s="111"/>
      <c r="L48" s="109"/>
      <c r="M48" s="112">
        <f>SUM(L54)</f>
        <v>158.35000000000002</v>
      </c>
      <c r="N48" s="113"/>
      <c r="O48" s="114" t="str">
        <f>'[2]СТАРТ+ (2)'!S101</f>
        <v>Статодубцев Г.И.</v>
      </c>
    </row>
    <row r="49" spans="1:15" ht="12.75" outlineLevel="1">
      <c r="B49" s="115">
        <f>B48</f>
        <v>15</v>
      </c>
      <c r="C49" s="116"/>
      <c r="D49" s="109" t="str">
        <f>'[2]СТАРТ+ (2)'!C102</f>
        <v>104с</v>
      </c>
      <c r="E49" s="117">
        <f>'[2]СТАРТ+ (2)'!D102</f>
        <v>2.2000000000000002</v>
      </c>
      <c r="F49" s="118">
        <v>5.5</v>
      </c>
      <c r="G49" s="118">
        <v>5.5</v>
      </c>
      <c r="H49" s="118">
        <v>4.5</v>
      </c>
      <c r="I49" s="118">
        <v>5</v>
      </c>
      <c r="J49" s="118">
        <v>5</v>
      </c>
      <c r="K49" s="119">
        <f>(SUM(F49:J49)-MAX(F49:J49)-MIN(F49:J49))</f>
        <v>15.5</v>
      </c>
      <c r="L49" s="120">
        <f>(SUM(F49:J49)-MAX(F49:J49)-MIN(F49:J49))*E49</f>
        <v>34.1</v>
      </c>
      <c r="M49" s="121">
        <f t="shared" ref="M49:M54" si="6">M48</f>
        <v>158.35000000000002</v>
      </c>
      <c r="N49" s="122"/>
      <c r="O49" s="70"/>
    </row>
    <row r="50" spans="1:15" ht="12.75" outlineLevel="1">
      <c r="B50" s="115">
        <f>B49</f>
        <v>15</v>
      </c>
      <c r="C50" s="116"/>
      <c r="D50" s="109" t="str">
        <f>'[2]СТАРТ+ (2)'!E102</f>
        <v>403с</v>
      </c>
      <c r="E50" s="117">
        <f>'[2]СТАРТ+ (2)'!F102</f>
        <v>2.2000000000000002</v>
      </c>
      <c r="F50" s="118">
        <v>5.5</v>
      </c>
      <c r="G50" s="118">
        <v>5</v>
      </c>
      <c r="H50" s="118">
        <v>4.5</v>
      </c>
      <c r="I50" s="118">
        <v>4.5</v>
      </c>
      <c r="J50" s="118">
        <v>5</v>
      </c>
      <c r="K50" s="119">
        <f>(SUM(F50:J50)-MAX(F50:J50)-MIN(F50:J50))</f>
        <v>14.5</v>
      </c>
      <c r="L50" s="120">
        <f>(SUM(F50:J50)-MAX(F50:J50)-MIN(F50:J50))*E50</f>
        <v>31.900000000000002</v>
      </c>
      <c r="M50" s="121">
        <f t="shared" si="6"/>
        <v>158.35000000000002</v>
      </c>
      <c r="N50" s="122"/>
      <c r="O50" s="70" t="str">
        <f>'[2]СТАРТ+ (2)'!S103</f>
        <v xml:space="preserve"> </v>
      </c>
    </row>
    <row r="51" spans="1:15" ht="12.75" outlineLevel="1">
      <c r="B51" s="115">
        <f>B50</f>
        <v>15</v>
      </c>
      <c r="C51" s="116"/>
      <c r="D51" s="109" t="str">
        <f>'[2]СТАРТ+ (2)'!G102</f>
        <v>203с</v>
      </c>
      <c r="E51" s="117">
        <f>'[2]СТАРТ+ (2)'!H102</f>
        <v>2</v>
      </c>
      <c r="F51" s="118">
        <v>5.5</v>
      </c>
      <c r="G51" s="118">
        <v>5</v>
      </c>
      <c r="H51" s="118">
        <v>5</v>
      </c>
      <c r="I51" s="118">
        <v>5.5</v>
      </c>
      <c r="J51" s="118">
        <v>5</v>
      </c>
      <c r="K51" s="119">
        <f>(SUM(F51:J51)-MAX(F51:J51)-MIN(F51:J51))</f>
        <v>15.5</v>
      </c>
      <c r="L51" s="120">
        <f>(SUM(F51:J51)-MAX(F51:J51)-MIN(F51:J51))*E51</f>
        <v>31</v>
      </c>
      <c r="M51" s="121">
        <f t="shared" si="6"/>
        <v>158.35000000000002</v>
      </c>
      <c r="N51" s="122"/>
    </row>
    <row r="52" spans="1:15" ht="12.75" outlineLevel="1">
      <c r="B52" s="115">
        <f>B51</f>
        <v>15</v>
      </c>
      <c r="C52" s="116"/>
      <c r="D52" s="109" t="str">
        <f>'[2]СТАРТ+ (2)'!I102</f>
        <v>303с</v>
      </c>
      <c r="E52" s="117">
        <f>'[2]СТАРТ+ (2)'!J102</f>
        <v>2.1</v>
      </c>
      <c r="F52" s="118">
        <v>5.5</v>
      </c>
      <c r="G52" s="118">
        <v>5.5</v>
      </c>
      <c r="H52" s="118">
        <v>5</v>
      </c>
      <c r="I52" s="118">
        <v>5</v>
      </c>
      <c r="J52" s="118">
        <v>5</v>
      </c>
      <c r="K52" s="119">
        <f>(SUM(F52:J52)-MAX(F52:J52)-MIN(F52:J52))</f>
        <v>15.5</v>
      </c>
      <c r="L52" s="120">
        <f>(SUM(F52:J52)-MAX(F52:J52)-MIN(F52:J52))*E52</f>
        <v>32.550000000000004</v>
      </c>
      <c r="M52" s="121">
        <f t="shared" si="6"/>
        <v>158.35000000000002</v>
      </c>
      <c r="N52" s="122"/>
    </row>
    <row r="53" spans="1:15" ht="12.75" outlineLevel="1">
      <c r="B53" s="115">
        <f>B52</f>
        <v>15</v>
      </c>
      <c r="C53" s="116"/>
      <c r="D53" s="109" t="str">
        <f>'[2]СТАРТ+ (2)'!K102</f>
        <v>5211а</v>
      </c>
      <c r="E53" s="117">
        <f>'[2]СТАРТ+ (2)'!L102</f>
        <v>1.8</v>
      </c>
      <c r="F53" s="118">
        <v>5.5</v>
      </c>
      <c r="G53" s="118">
        <v>5.5</v>
      </c>
      <c r="H53" s="118">
        <v>4.5</v>
      </c>
      <c r="I53" s="118">
        <v>5.5</v>
      </c>
      <c r="J53" s="118">
        <v>5</v>
      </c>
      <c r="K53" s="119">
        <f>(SUM(F53:J53)-MAX(F53:J53)-MIN(F53:J53))</f>
        <v>16</v>
      </c>
      <c r="L53" s="120">
        <f>(SUM(F53:J53)-MAX(F53:J53)-MIN(F53:J53))*E53</f>
        <v>28.8</v>
      </c>
      <c r="M53" s="121">
        <f t="shared" si="6"/>
        <v>158.35000000000002</v>
      </c>
      <c r="N53" s="122"/>
    </row>
    <row r="54" spans="1:15" ht="12.75" outlineLevel="1">
      <c r="B54" s="115">
        <f>B51</f>
        <v>15</v>
      </c>
      <c r="D54" s="124" t="s">
        <v>10</v>
      </c>
      <c r="E54" s="125">
        <f>SUM(E49:E53)</f>
        <v>10.3</v>
      </c>
      <c r="F54" s="126"/>
      <c r="G54" s="126"/>
      <c r="H54" s="126"/>
      <c r="I54" s="126"/>
      <c r="J54" s="126"/>
      <c r="K54" s="127"/>
      <c r="L54" s="128">
        <f>SUM(L49:L53)</f>
        <v>158.35000000000002</v>
      </c>
      <c r="M54" s="121">
        <f t="shared" si="6"/>
        <v>158.35000000000002</v>
      </c>
      <c r="N54" s="122"/>
    </row>
    <row r="55" spans="1:15" s="74" customFormat="1" ht="15">
      <c r="A55" s="109">
        <v>8</v>
      </c>
      <c r="B55" s="110">
        <f>'[2]СТАРТ+ (2)'!B17</f>
        <v>3</v>
      </c>
      <c r="C55" s="111" t="str">
        <f>'[2]СТАРТ+ (2)'!C17</f>
        <v>Коротеева Юлия,2006,КМС,Бузулук,СШОР</v>
      </c>
      <c r="D55" s="109"/>
      <c r="E55" s="109"/>
      <c r="F55" s="111"/>
      <c r="G55" s="111"/>
      <c r="H55" s="111"/>
      <c r="I55" s="111"/>
      <c r="J55" s="111"/>
      <c r="K55" s="111"/>
      <c r="L55" s="109"/>
      <c r="M55" s="112">
        <f>SUM(L61)</f>
        <v>148.4</v>
      </c>
      <c r="N55" s="113"/>
      <c r="O55" s="114" t="str">
        <f>'[2]СТАРТ+ (2)'!S17</f>
        <v>Материкина Л.И.</v>
      </c>
    </row>
    <row r="56" spans="1:15" ht="12.75" outlineLevel="1">
      <c r="B56" s="115">
        <f>B55</f>
        <v>3</v>
      </c>
      <c r="C56" s="116"/>
      <c r="D56" s="109" t="str">
        <f>'[2]СТАРТ+ (2)'!C18</f>
        <v>5122д</v>
      </c>
      <c r="E56" s="117">
        <f>'[2]СТАРТ+ (2)'!D18</f>
        <v>1.9</v>
      </c>
      <c r="F56" s="118">
        <v>5</v>
      </c>
      <c r="G56" s="118">
        <v>5</v>
      </c>
      <c r="H56" s="118">
        <v>4.5</v>
      </c>
      <c r="I56" s="118">
        <v>4.5</v>
      </c>
      <c r="J56" s="118">
        <v>5</v>
      </c>
      <c r="K56" s="119">
        <f>(SUM(F56:J56)-MAX(F56:J56)-MIN(F56:J56))</f>
        <v>14.5</v>
      </c>
      <c r="L56" s="120">
        <f>(SUM(F56:J56)-MAX(F56:J56)-MIN(F56:J56))*E56</f>
        <v>27.549999999999997</v>
      </c>
      <c r="M56" s="121">
        <f t="shared" ref="M56:M61" si="7">M55</f>
        <v>148.4</v>
      </c>
      <c r="N56" s="130"/>
      <c r="O56" s="70"/>
    </row>
    <row r="57" spans="1:15" ht="12.75" outlineLevel="1">
      <c r="B57" s="115">
        <f>B56</f>
        <v>3</v>
      </c>
      <c r="C57" s="116"/>
      <c r="D57" s="109" t="str">
        <f>'[2]СТАРТ+ (2)'!E18</f>
        <v>403с</v>
      </c>
      <c r="E57" s="117">
        <f>'[2]СТАРТ+ (2)'!F18</f>
        <v>2.2000000000000002</v>
      </c>
      <c r="F57" s="118">
        <v>5</v>
      </c>
      <c r="G57" s="118">
        <v>6</v>
      </c>
      <c r="H57" s="118">
        <v>5.5</v>
      </c>
      <c r="I57" s="118">
        <v>5</v>
      </c>
      <c r="J57" s="118">
        <v>5</v>
      </c>
      <c r="K57" s="119">
        <f>(SUM(F57:J57)-MAX(F57:J57)-MIN(F57:J57))</f>
        <v>15.5</v>
      </c>
      <c r="L57" s="120">
        <f>(SUM(F57:J57)-MAX(F57:J57)-MIN(F57:J57))*E57</f>
        <v>34.1</v>
      </c>
      <c r="M57" s="121">
        <f t="shared" si="7"/>
        <v>148.4</v>
      </c>
      <c r="N57" s="130"/>
      <c r="O57" s="70"/>
    </row>
    <row r="58" spans="1:15" ht="12.75" outlineLevel="1">
      <c r="B58" s="115">
        <f>B57</f>
        <v>3</v>
      </c>
      <c r="C58" s="116"/>
      <c r="D58" s="109" t="str">
        <f>'[2]СТАРТ+ (2)'!G18</f>
        <v>104с</v>
      </c>
      <c r="E58" s="117">
        <f>'[2]СТАРТ+ (2)'!H18</f>
        <v>2.2000000000000002</v>
      </c>
      <c r="F58" s="118">
        <v>4</v>
      </c>
      <c r="G58" s="118">
        <v>2.5</v>
      </c>
      <c r="H58" s="118">
        <v>3.5</v>
      </c>
      <c r="I58" s="118">
        <v>4</v>
      </c>
      <c r="J58" s="118">
        <v>3.5</v>
      </c>
      <c r="K58" s="119">
        <f>(SUM(F58:J58)-MAX(F58:J58)-MIN(F58:J58))</f>
        <v>11</v>
      </c>
      <c r="L58" s="120">
        <f>(SUM(F58:J58)-MAX(F58:J58)-MIN(F58:J58))*E58</f>
        <v>24.200000000000003</v>
      </c>
      <c r="M58" s="121">
        <f t="shared" si="7"/>
        <v>148.4</v>
      </c>
      <c r="N58" s="130"/>
    </row>
    <row r="59" spans="1:15" ht="12.75" outlineLevel="1">
      <c r="B59" s="115">
        <f>B58</f>
        <v>3</v>
      </c>
      <c r="C59" s="116"/>
      <c r="D59" s="109" t="str">
        <f>'[2]СТАРТ+ (2)'!I18</f>
        <v>203с</v>
      </c>
      <c r="E59" s="117">
        <f>'[2]СТАРТ+ (2)'!J18</f>
        <v>2</v>
      </c>
      <c r="F59" s="118">
        <v>5</v>
      </c>
      <c r="G59" s="118">
        <v>5</v>
      </c>
      <c r="H59" s="118">
        <v>4.5</v>
      </c>
      <c r="I59" s="118">
        <v>6</v>
      </c>
      <c r="J59" s="118">
        <v>5</v>
      </c>
      <c r="K59" s="119">
        <f>(SUM(F59:J59)-MAX(F59:J59)-MIN(F59:J59))</f>
        <v>15</v>
      </c>
      <c r="L59" s="120">
        <f>(SUM(F59:J59)-MAX(F59:J59)-MIN(F59:J59))*E59</f>
        <v>30</v>
      </c>
      <c r="M59" s="121">
        <f t="shared" si="7"/>
        <v>148.4</v>
      </c>
      <c r="N59" s="130"/>
    </row>
    <row r="60" spans="1:15" ht="12.75" outlineLevel="1">
      <c r="B60" s="115">
        <f>B59</f>
        <v>3</v>
      </c>
      <c r="C60" s="116"/>
      <c r="D60" s="109" t="str">
        <f>'[2]СТАРТ+ (2)'!K18</f>
        <v>303с</v>
      </c>
      <c r="E60" s="117">
        <f>'[2]СТАРТ+ (2)'!L18</f>
        <v>2.1</v>
      </c>
      <c r="F60" s="118">
        <v>5.5</v>
      </c>
      <c r="G60" s="118">
        <v>4.5</v>
      </c>
      <c r="H60" s="118">
        <v>5</v>
      </c>
      <c r="I60" s="118">
        <v>5.5</v>
      </c>
      <c r="J60" s="118">
        <v>5</v>
      </c>
      <c r="K60" s="119">
        <f>(SUM(F60:J60)-MAX(F60:J60)-MIN(F60:J60))</f>
        <v>15.5</v>
      </c>
      <c r="L60" s="120">
        <f>(SUM(F60:J60)-MAX(F60:J60)-MIN(F60:J60))*E60</f>
        <v>32.550000000000004</v>
      </c>
      <c r="M60" s="121">
        <f t="shared" si="7"/>
        <v>148.4</v>
      </c>
      <c r="N60" s="130"/>
    </row>
    <row r="61" spans="1:15" ht="12.75" outlineLevel="1">
      <c r="B61" s="115">
        <f>B58</f>
        <v>3</v>
      </c>
      <c r="D61" s="124" t="s">
        <v>10</v>
      </c>
      <c r="E61" s="125">
        <f>SUM(E56:E60)</f>
        <v>10.4</v>
      </c>
      <c r="F61" s="126"/>
      <c r="G61" s="126"/>
      <c r="H61" s="126"/>
      <c r="I61" s="126"/>
      <c r="J61" s="126"/>
      <c r="K61" s="127"/>
      <c r="L61" s="128">
        <f>SUM(L56:L60)</f>
        <v>148.4</v>
      </c>
      <c r="M61" s="121">
        <f t="shared" si="7"/>
        <v>148.4</v>
      </c>
      <c r="N61" s="130"/>
    </row>
    <row r="62" spans="1:15" s="74" customFormat="1" ht="15">
      <c r="A62" s="109">
        <v>9</v>
      </c>
      <c r="B62" s="110">
        <f>'[2]СТАРТ+ (2)'!B52</f>
        <v>8</v>
      </c>
      <c r="C62" s="111" t="str">
        <f>'[2]СТАРТ+ (2)'!C52</f>
        <v>Никитина Полина,2007,II,Челябинск,МБУ СШОР-7</v>
      </c>
      <c r="D62" s="109"/>
      <c r="E62" s="109"/>
      <c r="F62" s="111"/>
      <c r="G62" s="111"/>
      <c r="H62" s="111"/>
      <c r="I62" s="111"/>
      <c r="J62" s="111"/>
      <c r="K62" s="111"/>
      <c r="L62" s="109"/>
      <c r="M62" s="112">
        <f>SUM(L68)</f>
        <v>143.5</v>
      </c>
      <c r="N62" s="113"/>
      <c r="O62" s="114" t="str">
        <f>'[2]СТАРТ+ (2)'!S52</f>
        <v>Пирожков Ю.В.</v>
      </c>
    </row>
    <row r="63" spans="1:15" ht="12.75" outlineLevel="1">
      <c r="B63" s="115">
        <f>B62</f>
        <v>8</v>
      </c>
      <c r="C63" s="116"/>
      <c r="D63" s="109" t="str">
        <f>'[2]СТАРТ+ (2)'!C53</f>
        <v>105с</v>
      </c>
      <c r="E63" s="117">
        <f>'[2]СТАРТ+ (2)'!D53</f>
        <v>2.4</v>
      </c>
      <c r="F63" s="118">
        <v>6</v>
      </c>
      <c r="G63" s="118">
        <v>6</v>
      </c>
      <c r="H63" s="118">
        <v>6</v>
      </c>
      <c r="I63" s="118">
        <v>6.5</v>
      </c>
      <c r="J63" s="118">
        <v>6.5</v>
      </c>
      <c r="K63" s="119">
        <f>(SUM(F63:J63)-MAX(F63:J63)-MIN(F63:J63))</f>
        <v>18.5</v>
      </c>
      <c r="L63" s="120">
        <f>(SUM(F63:J63)-MAX(F63:J63)-MIN(F63:J63))*E63</f>
        <v>44.4</v>
      </c>
      <c r="M63" s="121">
        <f t="shared" ref="M63:M68" si="8">M62</f>
        <v>143.5</v>
      </c>
      <c r="N63" s="130"/>
      <c r="O63" s="129" t="str">
        <f>'[2]СТАРТ+ (2)'!S53</f>
        <v>Остальцева А.Ю.</v>
      </c>
    </row>
    <row r="64" spans="1:15" ht="12.75" outlineLevel="1">
      <c r="B64" s="115">
        <f>B63</f>
        <v>8</v>
      </c>
      <c r="C64" s="116"/>
      <c r="D64" s="109" t="str">
        <f>'[2]СТАРТ+ (2)'!E53</f>
        <v>201в</v>
      </c>
      <c r="E64" s="117">
        <f>'[2]СТАРТ+ (2)'!F53</f>
        <v>1.6</v>
      </c>
      <c r="F64" s="118">
        <v>5.5</v>
      </c>
      <c r="G64" s="118">
        <v>4.5</v>
      </c>
      <c r="H64" s="118">
        <v>5</v>
      </c>
      <c r="I64" s="118">
        <v>5</v>
      </c>
      <c r="J64" s="118">
        <v>5.5</v>
      </c>
      <c r="K64" s="119">
        <f>(SUM(F64:J64)-MAX(F64:J64)-MIN(F64:J64))</f>
        <v>15.5</v>
      </c>
      <c r="L64" s="120">
        <f>(SUM(F64:J64)-MAX(F64:J64)-MIN(F64:J64))*E64</f>
        <v>24.8</v>
      </c>
      <c r="M64" s="121">
        <f t="shared" si="8"/>
        <v>143.5</v>
      </c>
      <c r="N64" s="130"/>
      <c r="O64" s="70" t="str">
        <f>'[2]СТАРТ+ (2)'!S54</f>
        <v xml:space="preserve"> </v>
      </c>
    </row>
    <row r="65" spans="1:15" ht="12.75" outlineLevel="1">
      <c r="B65" s="115">
        <f>B64</f>
        <v>8</v>
      </c>
      <c r="C65" s="116"/>
      <c r="D65" s="109" t="str">
        <f>'[2]СТАРТ+ (2)'!G53</f>
        <v>301в</v>
      </c>
      <c r="E65" s="117">
        <f>'[2]СТАРТ+ (2)'!H53</f>
        <v>1.7</v>
      </c>
      <c r="F65" s="118">
        <v>4</v>
      </c>
      <c r="G65" s="118">
        <v>4</v>
      </c>
      <c r="H65" s="118">
        <v>4</v>
      </c>
      <c r="I65" s="118">
        <v>4</v>
      </c>
      <c r="J65" s="118">
        <v>4.5</v>
      </c>
      <c r="K65" s="119">
        <f>(SUM(F65:J65)-MAX(F65:J65)-MIN(F65:J65))</f>
        <v>12</v>
      </c>
      <c r="L65" s="120">
        <f>(SUM(F65:J65)-MAX(F65:J65)-MIN(F65:J65))*E65</f>
        <v>20.399999999999999</v>
      </c>
      <c r="M65" s="121">
        <f t="shared" si="8"/>
        <v>143.5</v>
      </c>
      <c r="N65" s="130"/>
    </row>
    <row r="66" spans="1:15" ht="12.75" outlineLevel="1">
      <c r="B66" s="115">
        <f>B65</f>
        <v>8</v>
      </c>
      <c r="C66" s="116"/>
      <c r="D66" s="109" t="str">
        <f>'[2]СТАРТ+ (2)'!I53</f>
        <v>403с</v>
      </c>
      <c r="E66" s="117">
        <f>'[2]СТАРТ+ (2)'!J53</f>
        <v>2.2000000000000002</v>
      </c>
      <c r="F66" s="118">
        <v>3</v>
      </c>
      <c r="G66" s="118">
        <v>3</v>
      </c>
      <c r="H66" s="118">
        <v>3</v>
      </c>
      <c r="I66" s="118">
        <v>3</v>
      </c>
      <c r="J66" s="118">
        <v>4.5</v>
      </c>
      <c r="K66" s="119">
        <f>(SUM(F66:J66)-MAX(F66:J66)-MIN(F66:J66))</f>
        <v>9</v>
      </c>
      <c r="L66" s="120">
        <f>(SUM(F66:J66)-MAX(F66:J66)-MIN(F66:J66))*E66</f>
        <v>19.8</v>
      </c>
      <c r="M66" s="121">
        <f t="shared" si="8"/>
        <v>143.5</v>
      </c>
      <c r="N66" s="130"/>
    </row>
    <row r="67" spans="1:15" ht="12.75" outlineLevel="1">
      <c r="B67" s="115">
        <f>B66</f>
        <v>8</v>
      </c>
      <c r="C67" s="116"/>
      <c r="D67" s="109" t="str">
        <f>'[2]СТАРТ+ (2)'!K53</f>
        <v>5132д</v>
      </c>
      <c r="E67" s="117">
        <f>'[2]СТАРТ+ (2)'!L53</f>
        <v>2.2000000000000002</v>
      </c>
      <c r="F67" s="118">
        <v>5</v>
      </c>
      <c r="G67" s="118">
        <v>5.5</v>
      </c>
      <c r="H67" s="118">
        <v>5</v>
      </c>
      <c r="I67" s="118">
        <v>5</v>
      </c>
      <c r="J67" s="118">
        <v>5.5</v>
      </c>
      <c r="K67" s="119">
        <f>(SUM(F67:J67)-MAX(F67:J67)-MIN(F67:J67))</f>
        <v>15.5</v>
      </c>
      <c r="L67" s="120">
        <f>(SUM(F67:J67)-MAX(F67:J67)-MIN(F67:J67))*E67</f>
        <v>34.1</v>
      </c>
      <c r="M67" s="121">
        <f t="shared" si="8"/>
        <v>143.5</v>
      </c>
      <c r="N67" s="130"/>
    </row>
    <row r="68" spans="1:15" ht="12.75" outlineLevel="1">
      <c r="B68" s="115">
        <f>B65</f>
        <v>8</v>
      </c>
      <c r="D68" s="124" t="s">
        <v>10</v>
      </c>
      <c r="E68" s="125">
        <f>SUM(E63:E67)</f>
        <v>10.100000000000001</v>
      </c>
      <c r="F68" s="126"/>
      <c r="G68" s="126"/>
      <c r="H68" s="126"/>
      <c r="I68" s="126"/>
      <c r="J68" s="126"/>
      <c r="K68" s="127"/>
      <c r="L68" s="128">
        <f>SUM(L63:L67)</f>
        <v>143.5</v>
      </c>
      <c r="M68" s="121">
        <f t="shared" si="8"/>
        <v>143.5</v>
      </c>
      <c r="N68" s="130"/>
    </row>
    <row r="69" spans="1:15" s="74" customFormat="1" ht="15">
      <c r="A69" s="109">
        <v>10</v>
      </c>
      <c r="B69" s="110">
        <f>'[2]СТАРТ+ (2)'!B66</f>
        <v>10</v>
      </c>
      <c r="C69" s="111" t="str">
        <f>'[2]СТАРТ+ (2)'!C66</f>
        <v>Карымова Карина,2006,II,Челябинск,МБУ СШОР-7</v>
      </c>
      <c r="D69" s="109"/>
      <c r="E69" s="109"/>
      <c r="F69" s="111"/>
      <c r="G69" s="111"/>
      <c r="H69" s="111"/>
      <c r="I69" s="111"/>
      <c r="J69" s="111"/>
      <c r="K69" s="111"/>
      <c r="L69" s="109"/>
      <c r="M69" s="112">
        <f>SUM(L75)</f>
        <v>142.30000000000001</v>
      </c>
      <c r="N69" s="113"/>
      <c r="O69" s="114" t="str">
        <f>'[2]СТАРТ+ (2)'!S66</f>
        <v>Шведкий В.Н.</v>
      </c>
    </row>
    <row r="70" spans="1:15" ht="12.75" outlineLevel="1">
      <c r="B70" s="115">
        <f>B69</f>
        <v>10</v>
      </c>
      <c r="C70" s="116"/>
      <c r="D70" s="109" t="str">
        <f>'[2]СТАРТ+ (2)'!C67</f>
        <v>103в</v>
      </c>
      <c r="E70" s="117">
        <f>'[2]СТАРТ+ (2)'!D67</f>
        <v>1.7</v>
      </c>
      <c r="F70" s="118">
        <v>5.5</v>
      </c>
      <c r="G70" s="118">
        <v>5.5</v>
      </c>
      <c r="H70" s="118">
        <v>6</v>
      </c>
      <c r="I70" s="118">
        <v>5</v>
      </c>
      <c r="J70" s="118">
        <v>6</v>
      </c>
      <c r="K70" s="119">
        <f>(SUM(F70:J70)-MAX(F70:J70)-MIN(F70:J70))</f>
        <v>17</v>
      </c>
      <c r="L70" s="120">
        <f>(SUM(F70:J70)-MAX(F70:J70)-MIN(F70:J70))*E70</f>
        <v>28.9</v>
      </c>
      <c r="M70" s="121">
        <f t="shared" ref="M70:M75" si="9">M69</f>
        <v>142.30000000000001</v>
      </c>
      <c r="N70" s="122"/>
      <c r="O70" s="70"/>
    </row>
    <row r="71" spans="1:15" ht="12.75" outlineLevel="1">
      <c r="B71" s="115">
        <f>B70</f>
        <v>10</v>
      </c>
      <c r="C71" s="116"/>
      <c r="D71" s="109" t="str">
        <f>'[2]СТАРТ+ (2)'!E67</f>
        <v>403с</v>
      </c>
      <c r="E71" s="117">
        <f>'[2]СТАРТ+ (2)'!F67</f>
        <v>2.2000000000000002</v>
      </c>
      <c r="F71" s="118">
        <v>4.5</v>
      </c>
      <c r="G71" s="118">
        <v>3.5</v>
      </c>
      <c r="H71" s="118">
        <v>4</v>
      </c>
      <c r="I71" s="118">
        <v>4.5</v>
      </c>
      <c r="J71" s="118">
        <v>4</v>
      </c>
      <c r="K71" s="119">
        <f>(SUM(F71:J71)-MAX(F71:J71)-MIN(F71:J71))</f>
        <v>12.5</v>
      </c>
      <c r="L71" s="120">
        <f>(SUM(F71:J71)-MAX(F71:J71)-MIN(F71:J71))*E71</f>
        <v>27.500000000000004</v>
      </c>
      <c r="M71" s="121">
        <f t="shared" si="9"/>
        <v>142.30000000000001</v>
      </c>
      <c r="N71" s="122"/>
      <c r="O71" s="70" t="str">
        <f>'[2]СТАРТ+ (2)'!S68</f>
        <v xml:space="preserve"> </v>
      </c>
    </row>
    <row r="72" spans="1:15" ht="12.75" outlineLevel="1">
      <c r="B72" s="115">
        <f>B71</f>
        <v>10</v>
      </c>
      <c r="C72" s="116"/>
      <c r="D72" s="109" t="str">
        <f>'[2]СТАРТ+ (2)'!G67</f>
        <v>203с</v>
      </c>
      <c r="E72" s="117">
        <f>'[2]СТАРТ+ (2)'!H67</f>
        <v>2</v>
      </c>
      <c r="F72" s="118">
        <v>5</v>
      </c>
      <c r="G72" s="118">
        <v>5</v>
      </c>
      <c r="H72" s="118">
        <v>5</v>
      </c>
      <c r="I72" s="118">
        <v>5</v>
      </c>
      <c r="J72" s="118">
        <v>5.5</v>
      </c>
      <c r="K72" s="119">
        <f>(SUM(F72:J72)-MAX(F72:J72)-MIN(F72:J72))</f>
        <v>15</v>
      </c>
      <c r="L72" s="120">
        <f>(SUM(F72:J72)-MAX(F72:J72)-MIN(F72:J72))*E72</f>
        <v>30</v>
      </c>
      <c r="M72" s="121">
        <f t="shared" si="9"/>
        <v>142.30000000000001</v>
      </c>
      <c r="N72" s="122"/>
    </row>
    <row r="73" spans="1:15" ht="12.75" outlineLevel="1">
      <c r="B73" s="115">
        <f>B72</f>
        <v>10</v>
      </c>
      <c r="C73" s="116"/>
      <c r="D73" s="109" t="str">
        <f>'[2]СТАРТ+ (2)'!I67</f>
        <v>303с</v>
      </c>
      <c r="E73" s="117">
        <f>'[2]СТАРТ+ (2)'!J67</f>
        <v>2.1</v>
      </c>
      <c r="F73" s="118">
        <v>4.5</v>
      </c>
      <c r="G73" s="118">
        <v>5</v>
      </c>
      <c r="H73" s="118">
        <v>4.5</v>
      </c>
      <c r="I73" s="118">
        <v>4.5</v>
      </c>
      <c r="J73" s="118">
        <v>4.5</v>
      </c>
      <c r="K73" s="119">
        <f>(SUM(F73:J73)-MAX(F73:J73)-MIN(F73:J73))</f>
        <v>13.5</v>
      </c>
      <c r="L73" s="120">
        <f>(SUM(F73:J73)-MAX(F73:J73)-MIN(F73:J73))*E73</f>
        <v>28.35</v>
      </c>
      <c r="M73" s="121">
        <f t="shared" si="9"/>
        <v>142.30000000000001</v>
      </c>
      <c r="N73" s="122"/>
    </row>
    <row r="74" spans="1:15" ht="12.75" outlineLevel="1">
      <c r="B74" s="115">
        <f>B73</f>
        <v>10</v>
      </c>
      <c r="C74" s="116"/>
      <c r="D74" s="109" t="str">
        <f>'[2]СТАРТ+ (2)'!K67</f>
        <v>5122д</v>
      </c>
      <c r="E74" s="117">
        <f>'[2]СТАРТ+ (2)'!L67</f>
        <v>1.9</v>
      </c>
      <c r="F74" s="118">
        <v>5</v>
      </c>
      <c r="G74" s="118">
        <v>4</v>
      </c>
      <c r="H74" s="118">
        <v>4.5</v>
      </c>
      <c r="I74" s="118">
        <v>6</v>
      </c>
      <c r="J74" s="118">
        <v>5</v>
      </c>
      <c r="K74" s="119">
        <f>(SUM(F74:J74)-MAX(F74:J74)-MIN(F74:J74))</f>
        <v>14.5</v>
      </c>
      <c r="L74" s="120">
        <f>(SUM(F74:J74)-MAX(F74:J74)-MIN(F74:J74))*E74</f>
        <v>27.549999999999997</v>
      </c>
      <c r="M74" s="121">
        <f t="shared" si="9"/>
        <v>142.30000000000001</v>
      </c>
      <c r="N74" s="122"/>
    </row>
    <row r="75" spans="1:15" ht="12.75" outlineLevel="1">
      <c r="B75" s="115">
        <f>B72</f>
        <v>10</v>
      </c>
      <c r="D75" s="124" t="s">
        <v>10</v>
      </c>
      <c r="E75" s="125">
        <f>SUM(E70:E74)</f>
        <v>9.9</v>
      </c>
      <c r="F75" s="126"/>
      <c r="G75" s="126"/>
      <c r="H75" s="126"/>
      <c r="I75" s="126"/>
      <c r="J75" s="126"/>
      <c r="K75" s="127"/>
      <c r="L75" s="128">
        <f>SUM(L70:L74)</f>
        <v>142.30000000000001</v>
      </c>
      <c r="M75" s="121">
        <f t="shared" si="9"/>
        <v>142.30000000000001</v>
      </c>
      <c r="N75" s="122"/>
    </row>
    <row r="76" spans="1:15" s="74" customFormat="1" ht="15">
      <c r="A76" s="109">
        <v>11</v>
      </c>
      <c r="B76" s="110">
        <f>'[2]СТАРТ+ (2)'!B10</f>
        <v>2</v>
      </c>
      <c r="C76" s="111" t="str">
        <f>'[2]СТАРТ+ (2)'!C10</f>
        <v>Логинова Софья,2007,КМС,Бузулук,СШОР</v>
      </c>
      <c r="D76" s="109"/>
      <c r="E76" s="109"/>
      <c r="F76" s="111"/>
      <c r="G76" s="111"/>
      <c r="H76" s="111"/>
      <c r="I76" s="111"/>
      <c r="J76" s="111"/>
      <c r="K76" s="111"/>
      <c r="L76" s="109"/>
      <c r="M76" s="112">
        <f>SUM(L82)</f>
        <v>138.25</v>
      </c>
      <c r="N76" s="113"/>
      <c r="O76" s="114" t="str">
        <f>'[2]СТАРТ+ (2)'!S10</f>
        <v>Материкина Л.И.</v>
      </c>
    </row>
    <row r="77" spans="1:15" ht="12.75" outlineLevel="1">
      <c r="B77" s="115">
        <f>B76</f>
        <v>2</v>
      </c>
      <c r="C77" s="116"/>
      <c r="D77" s="109" t="str">
        <f>'[2]СТАРТ+ (2)'!C11</f>
        <v>5122д</v>
      </c>
      <c r="E77" s="117">
        <f>'[2]СТАРТ+ (2)'!D11</f>
        <v>1.9</v>
      </c>
      <c r="F77" s="118">
        <v>4</v>
      </c>
      <c r="G77" s="118">
        <v>3</v>
      </c>
      <c r="H77" s="118">
        <v>4</v>
      </c>
      <c r="I77" s="118">
        <v>2.5</v>
      </c>
      <c r="J77" s="118">
        <v>2.5</v>
      </c>
      <c r="K77" s="119">
        <f>(SUM(F77:J77)-MAX(F77:J77)-MIN(F77:J77))</f>
        <v>9.5</v>
      </c>
      <c r="L77" s="120">
        <f>(SUM(F77:J77)-MAX(F77:J77)-MIN(F77:J77))*E77</f>
        <v>18.05</v>
      </c>
      <c r="M77" s="121">
        <f t="shared" ref="M77:M82" si="10">M76</f>
        <v>138.25</v>
      </c>
      <c r="N77" s="131"/>
      <c r="O77" s="70"/>
    </row>
    <row r="78" spans="1:15" ht="12.75" outlineLevel="1">
      <c r="B78" s="115">
        <f>B77</f>
        <v>2</v>
      </c>
      <c r="C78" s="116"/>
      <c r="D78" s="109" t="str">
        <f>'[2]СТАРТ+ (2)'!E11</f>
        <v>403с</v>
      </c>
      <c r="E78" s="117">
        <f>'[2]СТАРТ+ (2)'!F11</f>
        <v>2.2000000000000002</v>
      </c>
      <c r="F78" s="118">
        <v>5.5</v>
      </c>
      <c r="G78" s="118">
        <v>5.5</v>
      </c>
      <c r="H78" s="118">
        <v>4.5</v>
      </c>
      <c r="I78" s="118">
        <v>5.5</v>
      </c>
      <c r="J78" s="118">
        <v>5</v>
      </c>
      <c r="K78" s="119">
        <f>(SUM(F78:J78)-MAX(F78:J78)-MIN(F78:J78))</f>
        <v>16</v>
      </c>
      <c r="L78" s="120">
        <f>(SUM(F78:J78)-MAX(F78:J78)-MIN(F78:J78))*E78</f>
        <v>35.200000000000003</v>
      </c>
      <c r="M78" s="121">
        <f t="shared" si="10"/>
        <v>138.25</v>
      </c>
      <c r="N78" s="131"/>
      <c r="O78" s="70" t="str">
        <f>'[2]СТАРТ+ (2)'!S12</f>
        <v xml:space="preserve"> </v>
      </c>
    </row>
    <row r="79" spans="1:15" ht="12.75" outlineLevel="1">
      <c r="B79" s="115">
        <f>B78</f>
        <v>2</v>
      </c>
      <c r="C79" s="116"/>
      <c r="D79" s="109" t="str">
        <f>'[2]СТАРТ+ (2)'!G11</f>
        <v>104с</v>
      </c>
      <c r="E79" s="117">
        <f>'[2]СТАРТ+ (2)'!H11</f>
        <v>2.2000000000000002</v>
      </c>
      <c r="F79" s="118">
        <v>4.5</v>
      </c>
      <c r="G79" s="118">
        <v>4.5</v>
      </c>
      <c r="H79" s="118">
        <v>4.5</v>
      </c>
      <c r="I79" s="118">
        <v>4</v>
      </c>
      <c r="J79" s="118">
        <v>4</v>
      </c>
      <c r="K79" s="119">
        <f>(SUM(F79:J79)-MAX(F79:J79)-MIN(F79:J79))</f>
        <v>13</v>
      </c>
      <c r="L79" s="120">
        <f>(SUM(F79:J79)-MAX(F79:J79)-MIN(F79:J79))*E79</f>
        <v>28.6</v>
      </c>
      <c r="M79" s="121">
        <f t="shared" si="10"/>
        <v>138.25</v>
      </c>
      <c r="N79" s="131"/>
    </row>
    <row r="80" spans="1:15" ht="12.75" outlineLevel="1">
      <c r="B80" s="115">
        <f>B79</f>
        <v>2</v>
      </c>
      <c r="C80" s="116"/>
      <c r="D80" s="109" t="str">
        <f>'[2]СТАРТ+ (2)'!I11</f>
        <v>301с</v>
      </c>
      <c r="E80" s="117">
        <f>'[2]СТАРТ+ (2)'!J11</f>
        <v>1.6</v>
      </c>
      <c r="F80" s="118">
        <v>5.5</v>
      </c>
      <c r="G80" s="118">
        <v>5.5</v>
      </c>
      <c r="H80" s="118">
        <v>5.5</v>
      </c>
      <c r="I80" s="118">
        <v>6</v>
      </c>
      <c r="J80" s="118">
        <v>5</v>
      </c>
      <c r="K80" s="119">
        <f>(SUM(F80:J80)-MAX(F80:J80)-MIN(F80:J80))</f>
        <v>16.5</v>
      </c>
      <c r="L80" s="120">
        <f>(SUM(F80:J80)-MAX(F80:J80)-MIN(F80:J80))*E80</f>
        <v>26.400000000000002</v>
      </c>
      <c r="M80" s="121">
        <f t="shared" si="10"/>
        <v>138.25</v>
      </c>
      <c r="N80" s="131"/>
    </row>
    <row r="81" spans="1:15" ht="12.75" outlineLevel="1">
      <c r="B81" s="115">
        <f>B80</f>
        <v>2</v>
      </c>
      <c r="C81" s="116"/>
      <c r="D81" s="109" t="str">
        <f>'[2]СТАРТ+ (2)'!K11</f>
        <v>203с</v>
      </c>
      <c r="E81" s="117">
        <f>'[2]СТАРТ+ (2)'!L11</f>
        <v>2</v>
      </c>
      <c r="F81" s="118">
        <v>5</v>
      </c>
      <c r="G81" s="118">
        <v>5</v>
      </c>
      <c r="H81" s="118">
        <v>5</v>
      </c>
      <c r="I81" s="118">
        <v>5</v>
      </c>
      <c r="J81" s="118">
        <v>5.5</v>
      </c>
      <c r="K81" s="119">
        <f>(SUM(F81:J81)-MAX(F81:J81)-MIN(F81:J81))</f>
        <v>15</v>
      </c>
      <c r="L81" s="120">
        <f>(SUM(F81:J81)-MAX(F81:J81)-MIN(F81:J81))*E81</f>
        <v>30</v>
      </c>
      <c r="M81" s="121">
        <f t="shared" si="10"/>
        <v>138.25</v>
      </c>
      <c r="N81" s="131"/>
    </row>
    <row r="82" spans="1:15" ht="12.75" outlineLevel="1">
      <c r="B82" s="115">
        <f>B79</f>
        <v>2</v>
      </c>
      <c r="D82" s="124" t="s">
        <v>10</v>
      </c>
      <c r="E82" s="125">
        <f>SUM(E77:E81)</f>
        <v>9.9</v>
      </c>
      <c r="F82" s="126"/>
      <c r="G82" s="126"/>
      <c r="H82" s="126"/>
      <c r="I82" s="126"/>
      <c r="J82" s="126"/>
      <c r="K82" s="127"/>
      <c r="L82" s="128">
        <f>SUM(L77:L81)</f>
        <v>138.25</v>
      </c>
      <c r="M82" s="121">
        <f t="shared" si="10"/>
        <v>138.25</v>
      </c>
      <c r="N82" s="131"/>
    </row>
    <row r="83" spans="1:15" s="74" customFormat="1" ht="15">
      <c r="A83" s="109">
        <v>12</v>
      </c>
      <c r="B83" s="110">
        <f>'[2]СТАРТ+ (2)'!B87</f>
        <v>13</v>
      </c>
      <c r="C83" s="111" t="str">
        <f>'[2]СТАРТ+ (2)'!C87</f>
        <v>Коренькова Виктория,2006,КМС,Челябинск,Школа интернат сп.профиля</v>
      </c>
      <c r="D83" s="109"/>
      <c r="E83" s="109"/>
      <c r="F83" s="111"/>
      <c r="G83" s="111"/>
      <c r="H83" s="111"/>
      <c r="I83" s="111"/>
      <c r="J83" s="111"/>
      <c r="K83" s="111"/>
      <c r="L83" s="109"/>
      <c r="M83" s="112">
        <f>SUM(L89)</f>
        <v>138.20000000000002</v>
      </c>
      <c r="N83" s="113"/>
      <c r="O83" s="114" t="str">
        <f>'[2]СТАРТ+ (2)'!S87</f>
        <v>Дубинкин Г.П.</v>
      </c>
    </row>
    <row r="84" spans="1:15" ht="12.75" outlineLevel="1">
      <c r="B84" s="115">
        <f>B83</f>
        <v>13</v>
      </c>
      <c r="C84" s="116"/>
      <c r="D84" s="109" t="str">
        <f>'[2]СТАРТ+ (2)'!C88</f>
        <v>403с</v>
      </c>
      <c r="E84" s="117">
        <f>'[2]СТАРТ+ (2)'!D88</f>
        <v>2.2000000000000002</v>
      </c>
      <c r="F84" s="118">
        <v>3.5</v>
      </c>
      <c r="G84" s="118">
        <v>3.5</v>
      </c>
      <c r="H84" s="118">
        <v>3.5</v>
      </c>
      <c r="I84" s="118">
        <v>2.5</v>
      </c>
      <c r="J84" s="118">
        <v>4</v>
      </c>
      <c r="K84" s="119">
        <f>(SUM(F84:J84)-MAX(F84:J84)-MIN(F84:J84))</f>
        <v>10.5</v>
      </c>
      <c r="L84" s="120">
        <f>(SUM(F84:J84)-MAX(F84:J84)-MIN(F84:J84))*E84</f>
        <v>23.1</v>
      </c>
      <c r="M84" s="121">
        <f t="shared" ref="M84:M89" si="11">M83</f>
        <v>138.20000000000002</v>
      </c>
      <c r="N84" s="122"/>
      <c r="O84" s="70"/>
    </row>
    <row r="85" spans="1:15" ht="12.75" outlineLevel="1">
      <c r="B85" s="115">
        <f>B84</f>
        <v>13</v>
      </c>
      <c r="C85" s="116"/>
      <c r="D85" s="109" t="str">
        <f>'[2]СТАРТ+ (2)'!E88</f>
        <v>203с</v>
      </c>
      <c r="E85" s="117">
        <f>'[2]СТАРТ+ (2)'!F88</f>
        <v>2</v>
      </c>
      <c r="F85" s="118">
        <v>5.5</v>
      </c>
      <c r="G85" s="118">
        <v>6</v>
      </c>
      <c r="H85" s="118">
        <v>6</v>
      </c>
      <c r="I85" s="118">
        <v>6</v>
      </c>
      <c r="J85" s="118">
        <v>6.5</v>
      </c>
      <c r="K85" s="119">
        <f>(SUM(F85:J85)-MAX(F85:J85)-MIN(F85:J85))</f>
        <v>18</v>
      </c>
      <c r="L85" s="120">
        <f>(SUM(F85:J85)-MAX(F85:J85)-MIN(F85:J85))*E85</f>
        <v>36</v>
      </c>
      <c r="M85" s="121">
        <f t="shared" si="11"/>
        <v>138.20000000000002</v>
      </c>
      <c r="N85" s="122"/>
      <c r="O85" s="70" t="str">
        <f>'[2]СТАРТ+ (2)'!S89</f>
        <v xml:space="preserve"> </v>
      </c>
    </row>
    <row r="86" spans="1:15" ht="12.75" outlineLevel="1">
      <c r="B86" s="115">
        <f>B85</f>
        <v>13</v>
      </c>
      <c r="C86" s="116"/>
      <c r="D86" s="109" t="str">
        <f>'[2]СТАРТ+ (2)'!G88</f>
        <v>303с</v>
      </c>
      <c r="E86" s="117">
        <f>'[2]СТАРТ+ (2)'!H88</f>
        <v>2.1</v>
      </c>
      <c r="F86" s="118">
        <v>4</v>
      </c>
      <c r="G86" s="118">
        <v>3.5</v>
      </c>
      <c r="H86" s="118">
        <v>4</v>
      </c>
      <c r="I86" s="118">
        <v>4</v>
      </c>
      <c r="J86" s="118">
        <v>4.5</v>
      </c>
      <c r="K86" s="119">
        <f>(SUM(F86:J86)-MAX(F86:J86)-MIN(F86:J86))</f>
        <v>12</v>
      </c>
      <c r="L86" s="120">
        <f>(SUM(F86:J86)-MAX(F86:J86)-MIN(F86:J86))*E86</f>
        <v>25.200000000000003</v>
      </c>
      <c r="M86" s="121">
        <f t="shared" si="11"/>
        <v>138.20000000000002</v>
      </c>
      <c r="N86" s="122"/>
    </row>
    <row r="87" spans="1:15" ht="12.75" outlineLevel="1">
      <c r="B87" s="115">
        <f>B86</f>
        <v>13</v>
      </c>
      <c r="C87" s="116"/>
      <c r="D87" s="109" t="str">
        <f>'[2]СТАРТ+ (2)'!I88</f>
        <v>5132д</v>
      </c>
      <c r="E87" s="117">
        <f>'[2]СТАРТ+ (2)'!J88</f>
        <v>2.2000000000000002</v>
      </c>
      <c r="F87" s="118">
        <v>3.5</v>
      </c>
      <c r="G87" s="118">
        <v>3.5</v>
      </c>
      <c r="H87" s="118">
        <v>3.5</v>
      </c>
      <c r="I87" s="118">
        <v>4</v>
      </c>
      <c r="J87" s="118">
        <v>4.5</v>
      </c>
      <c r="K87" s="119">
        <f>(SUM(F87:J87)-MAX(F87:J87)-MIN(F87:J87))</f>
        <v>11</v>
      </c>
      <c r="L87" s="120">
        <f>(SUM(F87:J87)-MAX(F87:J87)-MIN(F87:J87))*E87</f>
        <v>24.200000000000003</v>
      </c>
      <c r="M87" s="121">
        <f t="shared" si="11"/>
        <v>138.20000000000002</v>
      </c>
      <c r="N87" s="122"/>
    </row>
    <row r="88" spans="1:15" ht="12.75" outlineLevel="1">
      <c r="B88" s="115">
        <f>B87</f>
        <v>13</v>
      </c>
      <c r="C88" s="116"/>
      <c r="D88" s="109" t="str">
        <f>'[2]СТАРТ+ (2)'!K88</f>
        <v>104с</v>
      </c>
      <c r="E88" s="117">
        <f>'[2]СТАРТ+ (2)'!L88</f>
        <v>2.2000000000000002</v>
      </c>
      <c r="F88" s="118">
        <v>4</v>
      </c>
      <c r="G88" s="118">
        <v>4.5</v>
      </c>
      <c r="H88" s="118">
        <v>4.5</v>
      </c>
      <c r="I88" s="118">
        <v>4.5</v>
      </c>
      <c r="J88" s="118">
        <v>5</v>
      </c>
      <c r="K88" s="119">
        <f>(SUM(F88:J88)-MAX(F88:J88)-MIN(F88:J88))</f>
        <v>13.5</v>
      </c>
      <c r="L88" s="120">
        <f>(SUM(F88:J88)-MAX(F88:J88)-MIN(F88:J88))*E88</f>
        <v>29.700000000000003</v>
      </c>
      <c r="M88" s="121">
        <f t="shared" si="11"/>
        <v>138.20000000000002</v>
      </c>
      <c r="N88" s="122"/>
    </row>
    <row r="89" spans="1:15" ht="12.75" outlineLevel="1">
      <c r="B89" s="115">
        <f>B86</f>
        <v>13</v>
      </c>
      <c r="D89" s="124" t="s">
        <v>10</v>
      </c>
      <c r="E89" s="125">
        <f>SUM(E84:E88)</f>
        <v>10.7</v>
      </c>
      <c r="F89" s="126"/>
      <c r="G89" s="126"/>
      <c r="H89" s="126"/>
      <c r="I89" s="126"/>
      <c r="J89" s="126"/>
      <c r="K89" s="127"/>
      <c r="L89" s="128">
        <f>SUM(L84:L88)</f>
        <v>138.20000000000002</v>
      </c>
      <c r="M89" s="121">
        <f t="shared" si="11"/>
        <v>138.20000000000002</v>
      </c>
      <c r="N89" s="122"/>
    </row>
    <row r="90" spans="1:15" s="74" customFormat="1" ht="15">
      <c r="A90" s="109">
        <v>13</v>
      </c>
      <c r="B90" s="110">
        <f>'[2]СТАРТ+ (2)'!B59</f>
        <v>9</v>
      </c>
      <c r="C90" s="111" t="str">
        <f>'[2]СТАРТ+ (2)'!C59</f>
        <v>Шведкая Мария,2006,II,Челябинск,МБУ СШОР-7</v>
      </c>
      <c r="D90" s="109"/>
      <c r="E90" s="109"/>
      <c r="F90" s="111"/>
      <c r="G90" s="111"/>
      <c r="H90" s="111"/>
      <c r="I90" s="111"/>
      <c r="J90" s="111"/>
      <c r="K90" s="111"/>
      <c r="L90" s="109"/>
      <c r="M90" s="112">
        <f>SUM(L96)</f>
        <v>134.80000000000001</v>
      </c>
      <c r="N90" s="113"/>
      <c r="O90" s="114" t="str">
        <f>'[2]СТАРТ+ (2)'!S59</f>
        <v>Шведкий В.Н.</v>
      </c>
    </row>
    <row r="91" spans="1:15" ht="12.75" outlineLevel="1">
      <c r="B91" s="115">
        <f>B90</f>
        <v>9</v>
      </c>
      <c r="C91" s="116"/>
      <c r="D91" s="109" t="str">
        <f>'[2]СТАРТ+ (2)'!C60</f>
        <v>103в</v>
      </c>
      <c r="E91" s="117">
        <f>'[2]СТАРТ+ (2)'!D60</f>
        <v>1.7</v>
      </c>
      <c r="F91" s="118">
        <v>5.5</v>
      </c>
      <c r="G91" s="118">
        <v>5.5</v>
      </c>
      <c r="H91" s="118">
        <v>5.5</v>
      </c>
      <c r="I91" s="118">
        <v>6</v>
      </c>
      <c r="J91" s="118">
        <v>5.5</v>
      </c>
      <c r="K91" s="119">
        <f>(SUM(F91:J91)-MAX(F91:J91)-MIN(F91:J91))</f>
        <v>16.5</v>
      </c>
      <c r="L91" s="120">
        <f>(SUM(F91:J91)-MAX(F91:J91)-MIN(F91:J91))*E91</f>
        <v>28.05</v>
      </c>
      <c r="M91" s="121">
        <f t="shared" ref="M91:M96" si="12">M90</f>
        <v>134.80000000000001</v>
      </c>
      <c r="N91" s="122"/>
      <c r="O91" s="70"/>
    </row>
    <row r="92" spans="1:15" ht="12.75" outlineLevel="1">
      <c r="B92" s="115">
        <f>B91</f>
        <v>9</v>
      </c>
      <c r="C92" s="116"/>
      <c r="D92" s="109" t="str">
        <f>'[2]СТАРТ+ (2)'!E60</f>
        <v>403с</v>
      </c>
      <c r="E92" s="117">
        <f>'[2]СТАРТ+ (2)'!F60</f>
        <v>2.2000000000000002</v>
      </c>
      <c r="F92" s="118">
        <v>5</v>
      </c>
      <c r="G92" s="118">
        <v>4.5</v>
      </c>
      <c r="H92" s="118">
        <v>4</v>
      </c>
      <c r="I92" s="118">
        <v>4</v>
      </c>
      <c r="J92" s="118">
        <v>4.5</v>
      </c>
      <c r="K92" s="119">
        <f>(SUM(F92:J92)-MAX(F92:J92)-MIN(F92:J92))</f>
        <v>13</v>
      </c>
      <c r="L92" s="120">
        <f>(SUM(F92:J92)-MAX(F92:J92)-MIN(F92:J92))*E92</f>
        <v>28.6</v>
      </c>
      <c r="M92" s="121">
        <f t="shared" si="12"/>
        <v>134.80000000000001</v>
      </c>
      <c r="N92" s="122"/>
      <c r="O92" s="70" t="str">
        <f>'[2]СТАРТ+ (2)'!S61</f>
        <v xml:space="preserve"> </v>
      </c>
    </row>
    <row r="93" spans="1:15" ht="12.75" outlineLevel="1">
      <c r="B93" s="115">
        <f>B92</f>
        <v>9</v>
      </c>
      <c r="C93" s="116"/>
      <c r="D93" s="109" t="str">
        <f>'[2]СТАРТ+ (2)'!G60</f>
        <v>203с</v>
      </c>
      <c r="E93" s="117">
        <f>'[2]СТАРТ+ (2)'!H60</f>
        <v>2</v>
      </c>
      <c r="F93" s="118">
        <v>5.5</v>
      </c>
      <c r="G93" s="118">
        <v>5.5</v>
      </c>
      <c r="H93" s="118">
        <v>5.5</v>
      </c>
      <c r="I93" s="118">
        <v>5</v>
      </c>
      <c r="J93" s="118">
        <v>5.5</v>
      </c>
      <c r="K93" s="119">
        <f>(SUM(F93:J93)-MAX(F93:J93)-MIN(F93:J93))</f>
        <v>16.5</v>
      </c>
      <c r="L93" s="120">
        <f>(SUM(F93:J93)-MAX(F93:J93)-MIN(F93:J93))*E93</f>
        <v>33</v>
      </c>
      <c r="M93" s="121">
        <f t="shared" si="12"/>
        <v>134.80000000000001</v>
      </c>
      <c r="N93" s="122"/>
    </row>
    <row r="94" spans="1:15" ht="12.75" outlineLevel="1">
      <c r="B94" s="115">
        <f>B93</f>
        <v>9</v>
      </c>
      <c r="C94" s="116"/>
      <c r="D94" s="109" t="str">
        <f>'[2]СТАРТ+ (2)'!I60</f>
        <v>303с</v>
      </c>
      <c r="E94" s="117">
        <f>'[2]СТАРТ+ (2)'!J60</f>
        <v>2.1</v>
      </c>
      <c r="F94" s="118">
        <v>4.5</v>
      </c>
      <c r="G94" s="118">
        <v>4</v>
      </c>
      <c r="H94" s="118">
        <v>4</v>
      </c>
      <c r="I94" s="118">
        <v>4.5</v>
      </c>
      <c r="J94" s="118">
        <v>3.5</v>
      </c>
      <c r="K94" s="119">
        <f>(SUM(F94:J94)-MAX(F94:J94)-MIN(F94:J94))</f>
        <v>12.5</v>
      </c>
      <c r="L94" s="120">
        <f>(SUM(F94:J94)-MAX(F94:J94)-MIN(F94:J94))*E94</f>
        <v>26.25</v>
      </c>
      <c r="M94" s="121">
        <f t="shared" si="12"/>
        <v>134.80000000000001</v>
      </c>
      <c r="N94" s="122"/>
    </row>
    <row r="95" spans="1:15" ht="12.75" outlineLevel="1">
      <c r="B95" s="115">
        <f>B94</f>
        <v>9</v>
      </c>
      <c r="C95" s="116"/>
      <c r="D95" s="109" t="str">
        <f>'[2]СТАРТ+ (2)'!K60</f>
        <v>5231д</v>
      </c>
      <c r="E95" s="117">
        <f>'[2]СТАРТ+ (2)'!L60</f>
        <v>2.1</v>
      </c>
      <c r="F95" s="118">
        <v>2.5</v>
      </c>
      <c r="G95" s="118">
        <v>3</v>
      </c>
      <c r="H95" s="118">
        <v>3</v>
      </c>
      <c r="I95" s="118">
        <v>3</v>
      </c>
      <c r="J95" s="118">
        <v>3</v>
      </c>
      <c r="K95" s="119">
        <f>(SUM(F95:J95)-MAX(F95:J95)-MIN(F95:J95))</f>
        <v>9</v>
      </c>
      <c r="L95" s="120">
        <f>(SUM(F95:J95)-MAX(F95:J95)-MIN(F95:J95))*E95</f>
        <v>18.900000000000002</v>
      </c>
      <c r="M95" s="121">
        <f t="shared" si="12"/>
        <v>134.80000000000001</v>
      </c>
      <c r="N95" s="122"/>
    </row>
    <row r="96" spans="1:15" ht="12.75" outlineLevel="1">
      <c r="B96" s="115">
        <f>B93</f>
        <v>9</v>
      </c>
      <c r="D96" s="124" t="s">
        <v>10</v>
      </c>
      <c r="E96" s="125">
        <f>SUM(E91:E95)</f>
        <v>10.1</v>
      </c>
      <c r="F96" s="126"/>
      <c r="G96" s="126"/>
      <c r="H96" s="126"/>
      <c r="I96" s="126"/>
      <c r="J96" s="126"/>
      <c r="K96" s="127"/>
      <c r="L96" s="128">
        <f>SUM(L91:L95)</f>
        <v>134.80000000000001</v>
      </c>
      <c r="M96" s="121">
        <f t="shared" si="12"/>
        <v>134.80000000000001</v>
      </c>
      <c r="N96" s="122"/>
    </row>
    <row r="97" spans="1:15" s="74" customFormat="1" ht="15">
      <c r="A97" s="109">
        <v>14</v>
      </c>
      <c r="B97" s="110">
        <f>'[2]СТАРТ+ (2)'!B45</f>
        <v>7</v>
      </c>
      <c r="C97" s="111" t="str">
        <f>'[2]СТАРТ+ (2)'!C45</f>
        <v>Коровина Алиса,2007,I,Тольятти,МБУДОКСДЮСШОР№10"Олимп"</v>
      </c>
      <c r="D97" s="109"/>
      <c r="E97" s="109"/>
      <c r="F97" s="111"/>
      <c r="G97" s="111"/>
      <c r="H97" s="111"/>
      <c r="I97" s="111"/>
      <c r="J97" s="111"/>
      <c r="K97" s="111"/>
      <c r="L97" s="109"/>
      <c r="M97" s="112">
        <f>SUM(L103)</f>
        <v>133</v>
      </c>
      <c r="N97" s="113"/>
      <c r="O97" s="114" t="str">
        <f>'[2]СТАРТ+ (2)'!S45</f>
        <v xml:space="preserve">Кандрашин А.В. </v>
      </c>
    </row>
    <row r="98" spans="1:15" ht="12.75" outlineLevel="1">
      <c r="B98" s="115">
        <f>B97</f>
        <v>7</v>
      </c>
      <c r="C98" s="116"/>
      <c r="D98" s="109" t="str">
        <f>'[2]СТАРТ+ (2)'!C46</f>
        <v>403с</v>
      </c>
      <c r="E98" s="117">
        <f>'[2]СТАРТ+ (2)'!D46</f>
        <v>2.2000000000000002</v>
      </c>
      <c r="F98" s="118">
        <v>5</v>
      </c>
      <c r="G98" s="118">
        <v>5</v>
      </c>
      <c r="H98" s="118">
        <v>4</v>
      </c>
      <c r="I98" s="118">
        <v>5</v>
      </c>
      <c r="J98" s="118">
        <v>5</v>
      </c>
      <c r="K98" s="119">
        <f>(SUM(F98:J98)-MAX(F98:J98)-MIN(F98:J98))</f>
        <v>15</v>
      </c>
      <c r="L98" s="120">
        <f>(SUM(F98:J98)-MAX(F98:J98)-MIN(F98:J98))*E98</f>
        <v>33</v>
      </c>
      <c r="M98" s="121">
        <f t="shared" ref="M98:M103" si="13">M97</f>
        <v>133</v>
      </c>
      <c r="N98" s="131"/>
      <c r="O98" s="129" t="str">
        <f>'[2]СТАРТ+ (2)'!S46</f>
        <v xml:space="preserve">Донцова И.В. </v>
      </c>
    </row>
    <row r="99" spans="1:15" ht="12.75" outlineLevel="1">
      <c r="B99" s="115">
        <f>B98</f>
        <v>7</v>
      </c>
      <c r="C99" s="116"/>
      <c r="D99" s="109" t="str">
        <f>'[2]СТАРТ+ (2)'!E46</f>
        <v>104с</v>
      </c>
      <c r="E99" s="117">
        <f>'[2]СТАРТ+ (2)'!F46</f>
        <v>2.2000000000000002</v>
      </c>
      <c r="F99" s="118">
        <v>4.5</v>
      </c>
      <c r="G99" s="118">
        <v>5</v>
      </c>
      <c r="H99" s="118">
        <v>4</v>
      </c>
      <c r="I99" s="118">
        <v>4.5</v>
      </c>
      <c r="J99" s="118">
        <v>4</v>
      </c>
      <c r="K99" s="119">
        <f>(SUM(F99:J99)-MAX(F99:J99)-MIN(F99:J99))</f>
        <v>13</v>
      </c>
      <c r="L99" s="120">
        <f>(SUM(F99:J99)-MAX(F99:J99)-MIN(F99:J99))*E99</f>
        <v>28.6</v>
      </c>
      <c r="M99" s="121">
        <f t="shared" si="13"/>
        <v>133</v>
      </c>
      <c r="N99" s="131"/>
      <c r="O99" s="129" t="str">
        <f>'[2]СТАРТ+ (2)'!S47</f>
        <v>Михайлов А.Н.</v>
      </c>
    </row>
    <row r="100" spans="1:15" ht="12.75" outlineLevel="1">
      <c r="B100" s="115">
        <f>B99</f>
        <v>7</v>
      </c>
      <c r="C100" s="116"/>
      <c r="D100" s="109" t="str">
        <f>'[2]СТАРТ+ (2)'!G46</f>
        <v>203с</v>
      </c>
      <c r="E100" s="117">
        <f>'[2]СТАРТ+ (2)'!H46</f>
        <v>2</v>
      </c>
      <c r="F100" s="118">
        <v>4.5</v>
      </c>
      <c r="G100" s="118">
        <v>4</v>
      </c>
      <c r="H100" s="118">
        <v>4</v>
      </c>
      <c r="I100" s="118">
        <v>4.5</v>
      </c>
      <c r="J100" s="118">
        <v>4.5</v>
      </c>
      <c r="K100" s="119">
        <f>(SUM(F100:J100)-MAX(F100:J100)-MIN(F100:J100))</f>
        <v>13</v>
      </c>
      <c r="L100" s="120">
        <f>(SUM(F100:J100)-MAX(F100:J100)-MIN(F100:J100))*E100</f>
        <v>26</v>
      </c>
      <c r="M100" s="121">
        <f t="shared" si="13"/>
        <v>133</v>
      </c>
      <c r="N100" s="131"/>
      <c r="O100" s="129" t="str">
        <f>'[2]СТАРТ+ (2)'!S48</f>
        <v>Ефремов А.С.</v>
      </c>
    </row>
    <row r="101" spans="1:15" ht="12.75" outlineLevel="1">
      <c r="B101" s="115">
        <f>B100</f>
        <v>7</v>
      </c>
      <c r="C101" s="116"/>
      <c r="D101" s="109" t="str">
        <f>'[2]СТАРТ+ (2)'!I46</f>
        <v>301с</v>
      </c>
      <c r="E101" s="117">
        <f>'[2]СТАРТ+ (2)'!J46</f>
        <v>1.6</v>
      </c>
      <c r="F101" s="118">
        <v>5.5</v>
      </c>
      <c r="G101" s="118">
        <v>5.5</v>
      </c>
      <c r="H101" s="118">
        <v>5.5</v>
      </c>
      <c r="I101" s="118">
        <v>5</v>
      </c>
      <c r="J101" s="118">
        <v>5.5</v>
      </c>
      <c r="K101" s="119">
        <f>(SUM(F101:J101)-MAX(F101:J101)-MIN(F101:J101))</f>
        <v>16.5</v>
      </c>
      <c r="L101" s="120">
        <f>(SUM(F101:J101)-MAX(F101:J101)-MIN(F101:J101))*E101</f>
        <v>26.400000000000002</v>
      </c>
      <c r="M101" s="121">
        <f t="shared" si="13"/>
        <v>133</v>
      </c>
      <c r="N101" s="131"/>
    </row>
    <row r="102" spans="1:15" ht="12.75" outlineLevel="1">
      <c r="B102" s="115">
        <f>B101</f>
        <v>7</v>
      </c>
      <c r="C102" s="116"/>
      <c r="D102" s="109" t="str">
        <f>'[2]СТАРТ+ (2)'!K46</f>
        <v>5122д</v>
      </c>
      <c r="E102" s="117">
        <f>'[2]СТАРТ+ (2)'!L46</f>
        <v>1.9</v>
      </c>
      <c r="F102" s="118">
        <v>3.5</v>
      </c>
      <c r="G102" s="118">
        <v>3</v>
      </c>
      <c r="H102" s="118">
        <v>3.5</v>
      </c>
      <c r="I102" s="118">
        <v>3.5</v>
      </c>
      <c r="J102" s="118">
        <v>3</v>
      </c>
      <c r="K102" s="119">
        <f>(SUM(F102:J102)-MAX(F102:J102)-MIN(F102:J102))</f>
        <v>10</v>
      </c>
      <c r="L102" s="120">
        <f>(SUM(F102:J102)-MAX(F102:J102)-MIN(F102:J102))*E102</f>
        <v>19</v>
      </c>
      <c r="M102" s="121">
        <f t="shared" si="13"/>
        <v>133</v>
      </c>
      <c r="N102" s="131"/>
    </row>
    <row r="103" spans="1:15" ht="12.75" outlineLevel="1">
      <c r="B103" s="115">
        <f>B100</f>
        <v>7</v>
      </c>
      <c r="D103" s="124" t="s">
        <v>10</v>
      </c>
      <c r="E103" s="125">
        <f>SUM(E98:E102)</f>
        <v>9.9</v>
      </c>
      <c r="F103" s="126"/>
      <c r="G103" s="126"/>
      <c r="H103" s="126"/>
      <c r="I103" s="126"/>
      <c r="J103" s="126"/>
      <c r="K103" s="127"/>
      <c r="L103" s="128">
        <f>SUM(L98:L102)</f>
        <v>133</v>
      </c>
      <c r="M103" s="121">
        <f t="shared" si="13"/>
        <v>133</v>
      </c>
      <c r="N103" s="131"/>
    </row>
    <row r="104" spans="1:15" s="74" customFormat="1" ht="15">
      <c r="A104" s="109">
        <v>15</v>
      </c>
      <c r="B104" s="110">
        <f>'[2]СТАРТ+ (2)'!B94</f>
        <v>14</v>
      </c>
      <c r="C104" s="111" t="str">
        <f>'[2]СТАРТ+ (2)'!C94</f>
        <v>Балбашева Кира,2007,КМС,Екатеринбург,"Дворец молодежи"</v>
      </c>
      <c r="D104" s="109"/>
      <c r="E104" s="109"/>
      <c r="F104" s="111"/>
      <c r="G104" s="111"/>
      <c r="H104" s="111"/>
      <c r="I104" s="111"/>
      <c r="J104" s="111"/>
      <c r="K104" s="111"/>
      <c r="L104" s="109"/>
      <c r="M104" s="112">
        <f>SUM(L110)</f>
        <v>124.9</v>
      </c>
      <c r="N104" s="113"/>
      <c r="O104" s="114" t="str">
        <f>'[2]СТАРТ+ (2)'!S94</f>
        <v>Селезневы А.А.,Л.Н.</v>
      </c>
    </row>
    <row r="105" spans="1:15" ht="12.75" outlineLevel="1">
      <c r="B105" s="115">
        <f>B104</f>
        <v>14</v>
      </c>
      <c r="C105" s="116"/>
      <c r="D105" s="109" t="str">
        <f>'[2]СТАРТ+ (2)'!C95</f>
        <v>104с</v>
      </c>
      <c r="E105" s="117">
        <f>'[2]СТАРТ+ (2)'!D95</f>
        <v>2.2000000000000002</v>
      </c>
      <c r="F105" s="118">
        <v>2.5</v>
      </c>
      <c r="G105" s="118">
        <v>2.5</v>
      </c>
      <c r="H105" s="118">
        <v>3</v>
      </c>
      <c r="I105" s="118">
        <v>4</v>
      </c>
      <c r="J105" s="118">
        <v>2.5</v>
      </c>
      <c r="K105" s="119">
        <f>(SUM(F105:J105)-MAX(F105:J105)-MIN(F105:J105))</f>
        <v>8</v>
      </c>
      <c r="L105" s="120">
        <f>(SUM(F105:J105)-MAX(F105:J105)-MIN(F105:J105))*E105</f>
        <v>17.600000000000001</v>
      </c>
      <c r="M105" s="121">
        <f t="shared" ref="M105:M110" si="14">M104</f>
        <v>124.9</v>
      </c>
      <c r="N105" s="122"/>
      <c r="O105" s="70"/>
    </row>
    <row r="106" spans="1:15" ht="12.75" outlineLevel="1">
      <c r="B106" s="115">
        <f>B105</f>
        <v>14</v>
      </c>
      <c r="C106" s="116"/>
      <c r="D106" s="109" t="str">
        <f>'[2]СТАРТ+ (2)'!E95</f>
        <v>403с</v>
      </c>
      <c r="E106" s="117">
        <f>'[2]СТАРТ+ (2)'!F95</f>
        <v>2.2000000000000002</v>
      </c>
      <c r="F106" s="118">
        <v>5</v>
      </c>
      <c r="G106" s="118">
        <v>5</v>
      </c>
      <c r="H106" s="118">
        <v>4</v>
      </c>
      <c r="I106" s="118">
        <v>5</v>
      </c>
      <c r="J106" s="118">
        <v>4</v>
      </c>
      <c r="K106" s="119">
        <f>(SUM(F106:J106)-MAX(F106:J106)-MIN(F106:J106))</f>
        <v>14</v>
      </c>
      <c r="L106" s="120">
        <f>(SUM(F106:J106)-MAX(F106:J106)-MIN(F106:J106))*E106</f>
        <v>30.800000000000004</v>
      </c>
      <c r="M106" s="121">
        <f t="shared" si="14"/>
        <v>124.9</v>
      </c>
      <c r="N106" s="122"/>
      <c r="O106" s="70" t="str">
        <f>'[2]СТАРТ+ (2)'!S96</f>
        <v xml:space="preserve"> </v>
      </c>
    </row>
    <row r="107" spans="1:15" ht="12.75" outlineLevel="1">
      <c r="B107" s="115">
        <f>B106</f>
        <v>14</v>
      </c>
      <c r="C107" s="116"/>
      <c r="D107" s="109" t="str">
        <f>'[2]СТАРТ+ (2)'!G95</f>
        <v>203с</v>
      </c>
      <c r="E107" s="117">
        <f>'[2]СТАРТ+ (2)'!H95</f>
        <v>2</v>
      </c>
      <c r="F107" s="118">
        <v>5</v>
      </c>
      <c r="G107" s="118">
        <v>4.5</v>
      </c>
      <c r="H107" s="118">
        <v>4</v>
      </c>
      <c r="I107" s="118">
        <v>4.5</v>
      </c>
      <c r="J107" s="118">
        <v>4.5</v>
      </c>
      <c r="K107" s="119">
        <f>(SUM(F107:J107)-MAX(F107:J107)-MIN(F107:J107))</f>
        <v>13.5</v>
      </c>
      <c r="L107" s="120">
        <f>(SUM(F107:J107)-MAX(F107:J107)-MIN(F107:J107))*E107</f>
        <v>27</v>
      </c>
      <c r="M107" s="121">
        <f t="shared" si="14"/>
        <v>124.9</v>
      </c>
      <c r="N107" s="122"/>
    </row>
    <row r="108" spans="1:15" ht="12.75" outlineLevel="1">
      <c r="B108" s="115">
        <f>B107</f>
        <v>14</v>
      </c>
      <c r="C108" s="116"/>
      <c r="D108" s="109" t="str">
        <f>'[2]СТАРТ+ (2)'!I95</f>
        <v>303с</v>
      </c>
      <c r="E108" s="117">
        <f>'[2]СТАРТ+ (2)'!J95</f>
        <v>2.1</v>
      </c>
      <c r="F108" s="118">
        <v>4</v>
      </c>
      <c r="G108" s="118">
        <v>4</v>
      </c>
      <c r="H108" s="118">
        <v>4</v>
      </c>
      <c r="I108" s="118">
        <v>4</v>
      </c>
      <c r="J108" s="118">
        <v>4</v>
      </c>
      <c r="K108" s="119">
        <f>(SUM(F108:J108)-MAX(F108:J108)-MIN(F108:J108))</f>
        <v>12</v>
      </c>
      <c r="L108" s="120">
        <f>(SUM(F108:J108)-MAX(F108:J108)-MIN(F108:J108))*E108</f>
        <v>25.200000000000003</v>
      </c>
      <c r="M108" s="121">
        <f t="shared" si="14"/>
        <v>124.9</v>
      </c>
      <c r="N108" s="122"/>
    </row>
    <row r="109" spans="1:15" ht="12.75" outlineLevel="1">
      <c r="B109" s="115">
        <f>B108</f>
        <v>14</v>
      </c>
      <c r="C109" s="116"/>
      <c r="D109" s="109" t="str">
        <f>'[2]СТАРТ+ (2)'!K95</f>
        <v>5211а</v>
      </c>
      <c r="E109" s="117">
        <f>'[2]СТАРТ+ (2)'!L95</f>
        <v>1.8</v>
      </c>
      <c r="F109" s="118">
        <v>4.5</v>
      </c>
      <c r="G109" s="118">
        <v>5</v>
      </c>
      <c r="H109" s="118">
        <v>4</v>
      </c>
      <c r="I109" s="118">
        <v>5</v>
      </c>
      <c r="J109" s="118">
        <v>4</v>
      </c>
      <c r="K109" s="119">
        <f>(SUM(F109:J109)-MAX(F109:J109)-MIN(F109:J109))</f>
        <v>13.5</v>
      </c>
      <c r="L109" s="120">
        <f>(SUM(F109:J109)-MAX(F109:J109)-MIN(F109:J109))*E109</f>
        <v>24.3</v>
      </c>
      <c r="M109" s="121">
        <f t="shared" si="14"/>
        <v>124.9</v>
      </c>
      <c r="N109" s="122"/>
    </row>
    <row r="110" spans="1:15" ht="12.75" outlineLevel="1">
      <c r="B110" s="115">
        <f>B107</f>
        <v>14</v>
      </c>
      <c r="D110" s="124" t="s">
        <v>10</v>
      </c>
      <c r="E110" s="125">
        <f>SUM(E105:E109)</f>
        <v>10.3</v>
      </c>
      <c r="F110" s="126"/>
      <c r="G110" s="126"/>
      <c r="H110" s="126"/>
      <c r="I110" s="126"/>
      <c r="J110" s="126"/>
      <c r="K110" s="127"/>
      <c r="L110" s="128">
        <f>SUM(L105:L109)</f>
        <v>124.9</v>
      </c>
      <c r="M110" s="121">
        <f t="shared" si="14"/>
        <v>124.9</v>
      </c>
      <c r="N110" s="122"/>
    </row>
  </sheetData>
  <mergeCells count="1">
    <mergeCell ref="F3:J3"/>
  </mergeCells>
  <pageMargins left="0.39370078740157483" right="0" top="1.0629921259842521" bottom="0" header="0" footer="0"/>
  <pageSetup paperSize="9" scale="80" firstPageNumber="0" orientation="portrait" r:id="rId1"/>
  <headerFooter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17"/>
  <sheetViews>
    <sheetView view="pageBreakPreview" zoomScaleNormal="100" zoomScaleSheetLayoutView="100" workbookViewId="0">
      <selection activeCell="H23" sqref="H23"/>
    </sheetView>
  </sheetViews>
  <sheetFormatPr defaultColWidth="8" defaultRowHeight="14.25" outlineLevelRow="1"/>
  <cols>
    <col min="1" max="1" width="5.7109375" style="50" customWidth="1"/>
    <col min="2" max="2" width="2.85546875" style="50" customWidth="1"/>
    <col min="3" max="3" width="4.28515625" style="3" customWidth="1"/>
    <col min="4" max="4" width="7.140625" style="4" customWidth="1"/>
    <col min="5" max="5" width="5.7109375" style="4" customWidth="1"/>
    <col min="6" max="6" width="7.140625" style="3" customWidth="1"/>
    <col min="7" max="10" width="7.140625" style="66" customWidth="1"/>
    <col min="11" max="11" width="7.85546875" style="3" customWidth="1"/>
    <col min="12" max="12" width="8.5703125" style="3" customWidth="1"/>
    <col min="13" max="13" width="9.28515625" style="67" customWidth="1"/>
    <col min="14" max="14" width="5.7109375" style="3" customWidth="1"/>
    <col min="15" max="15" width="22" style="59" customWidth="1"/>
    <col min="16" max="256" width="8" style="3"/>
    <col min="257" max="257" width="5.7109375" style="3" customWidth="1"/>
    <col min="258" max="258" width="2.85546875" style="3" customWidth="1"/>
    <col min="259" max="259" width="4.28515625" style="3" customWidth="1"/>
    <col min="260" max="260" width="7.140625" style="3" customWidth="1"/>
    <col min="261" max="261" width="5.7109375" style="3" customWidth="1"/>
    <col min="262" max="266" width="7.140625" style="3" customWidth="1"/>
    <col min="267" max="267" width="7.85546875" style="3" customWidth="1"/>
    <col min="268" max="268" width="8.5703125" style="3" customWidth="1"/>
    <col min="269" max="269" width="9.28515625" style="3" customWidth="1"/>
    <col min="270" max="270" width="5.7109375" style="3" customWidth="1"/>
    <col min="271" max="271" width="22" style="3" customWidth="1"/>
    <col min="272" max="512" width="8" style="3"/>
    <col min="513" max="513" width="5.7109375" style="3" customWidth="1"/>
    <col min="514" max="514" width="2.85546875" style="3" customWidth="1"/>
    <col min="515" max="515" width="4.28515625" style="3" customWidth="1"/>
    <col min="516" max="516" width="7.140625" style="3" customWidth="1"/>
    <col min="517" max="517" width="5.7109375" style="3" customWidth="1"/>
    <col min="518" max="522" width="7.140625" style="3" customWidth="1"/>
    <col min="523" max="523" width="7.85546875" style="3" customWidth="1"/>
    <col min="524" max="524" width="8.5703125" style="3" customWidth="1"/>
    <col min="525" max="525" width="9.28515625" style="3" customWidth="1"/>
    <col min="526" max="526" width="5.7109375" style="3" customWidth="1"/>
    <col min="527" max="527" width="22" style="3" customWidth="1"/>
    <col min="528" max="768" width="8" style="3"/>
    <col min="769" max="769" width="5.7109375" style="3" customWidth="1"/>
    <col min="770" max="770" width="2.85546875" style="3" customWidth="1"/>
    <col min="771" max="771" width="4.28515625" style="3" customWidth="1"/>
    <col min="772" max="772" width="7.140625" style="3" customWidth="1"/>
    <col min="773" max="773" width="5.7109375" style="3" customWidth="1"/>
    <col min="774" max="778" width="7.140625" style="3" customWidth="1"/>
    <col min="779" max="779" width="7.85546875" style="3" customWidth="1"/>
    <col min="780" max="780" width="8.5703125" style="3" customWidth="1"/>
    <col min="781" max="781" width="9.28515625" style="3" customWidth="1"/>
    <col min="782" max="782" width="5.7109375" style="3" customWidth="1"/>
    <col min="783" max="783" width="22" style="3" customWidth="1"/>
    <col min="784" max="1024" width="8" style="3"/>
    <col min="1025" max="1025" width="5.7109375" style="3" customWidth="1"/>
    <col min="1026" max="1026" width="2.85546875" style="3" customWidth="1"/>
    <col min="1027" max="1027" width="4.28515625" style="3" customWidth="1"/>
    <col min="1028" max="1028" width="7.140625" style="3" customWidth="1"/>
    <col min="1029" max="1029" width="5.7109375" style="3" customWidth="1"/>
    <col min="1030" max="1034" width="7.140625" style="3" customWidth="1"/>
    <col min="1035" max="1035" width="7.85546875" style="3" customWidth="1"/>
    <col min="1036" max="1036" width="8.5703125" style="3" customWidth="1"/>
    <col min="1037" max="1037" width="9.28515625" style="3" customWidth="1"/>
    <col min="1038" max="1038" width="5.7109375" style="3" customWidth="1"/>
    <col min="1039" max="1039" width="22" style="3" customWidth="1"/>
    <col min="1040" max="1280" width="8" style="3"/>
    <col min="1281" max="1281" width="5.7109375" style="3" customWidth="1"/>
    <col min="1282" max="1282" width="2.85546875" style="3" customWidth="1"/>
    <col min="1283" max="1283" width="4.28515625" style="3" customWidth="1"/>
    <col min="1284" max="1284" width="7.140625" style="3" customWidth="1"/>
    <col min="1285" max="1285" width="5.7109375" style="3" customWidth="1"/>
    <col min="1286" max="1290" width="7.140625" style="3" customWidth="1"/>
    <col min="1291" max="1291" width="7.85546875" style="3" customWidth="1"/>
    <col min="1292" max="1292" width="8.5703125" style="3" customWidth="1"/>
    <col min="1293" max="1293" width="9.28515625" style="3" customWidth="1"/>
    <col min="1294" max="1294" width="5.7109375" style="3" customWidth="1"/>
    <col min="1295" max="1295" width="22" style="3" customWidth="1"/>
    <col min="1296" max="1536" width="8" style="3"/>
    <col min="1537" max="1537" width="5.7109375" style="3" customWidth="1"/>
    <col min="1538" max="1538" width="2.85546875" style="3" customWidth="1"/>
    <col min="1539" max="1539" width="4.28515625" style="3" customWidth="1"/>
    <col min="1540" max="1540" width="7.140625" style="3" customWidth="1"/>
    <col min="1541" max="1541" width="5.7109375" style="3" customWidth="1"/>
    <col min="1542" max="1546" width="7.140625" style="3" customWidth="1"/>
    <col min="1547" max="1547" width="7.85546875" style="3" customWidth="1"/>
    <col min="1548" max="1548" width="8.5703125" style="3" customWidth="1"/>
    <col min="1549" max="1549" width="9.28515625" style="3" customWidth="1"/>
    <col min="1550" max="1550" width="5.7109375" style="3" customWidth="1"/>
    <col min="1551" max="1551" width="22" style="3" customWidth="1"/>
    <col min="1552" max="1792" width="8" style="3"/>
    <col min="1793" max="1793" width="5.7109375" style="3" customWidth="1"/>
    <col min="1794" max="1794" width="2.85546875" style="3" customWidth="1"/>
    <col min="1795" max="1795" width="4.28515625" style="3" customWidth="1"/>
    <col min="1796" max="1796" width="7.140625" style="3" customWidth="1"/>
    <col min="1797" max="1797" width="5.7109375" style="3" customWidth="1"/>
    <col min="1798" max="1802" width="7.140625" style="3" customWidth="1"/>
    <col min="1803" max="1803" width="7.85546875" style="3" customWidth="1"/>
    <col min="1804" max="1804" width="8.5703125" style="3" customWidth="1"/>
    <col min="1805" max="1805" width="9.28515625" style="3" customWidth="1"/>
    <col min="1806" max="1806" width="5.7109375" style="3" customWidth="1"/>
    <col min="1807" max="1807" width="22" style="3" customWidth="1"/>
    <col min="1808" max="2048" width="8" style="3"/>
    <col min="2049" max="2049" width="5.7109375" style="3" customWidth="1"/>
    <col min="2050" max="2050" width="2.85546875" style="3" customWidth="1"/>
    <col min="2051" max="2051" width="4.28515625" style="3" customWidth="1"/>
    <col min="2052" max="2052" width="7.140625" style="3" customWidth="1"/>
    <col min="2053" max="2053" width="5.7109375" style="3" customWidth="1"/>
    <col min="2054" max="2058" width="7.140625" style="3" customWidth="1"/>
    <col min="2059" max="2059" width="7.85546875" style="3" customWidth="1"/>
    <col min="2060" max="2060" width="8.5703125" style="3" customWidth="1"/>
    <col min="2061" max="2061" width="9.28515625" style="3" customWidth="1"/>
    <col min="2062" max="2062" width="5.7109375" style="3" customWidth="1"/>
    <col min="2063" max="2063" width="22" style="3" customWidth="1"/>
    <col min="2064" max="2304" width="8" style="3"/>
    <col min="2305" max="2305" width="5.7109375" style="3" customWidth="1"/>
    <col min="2306" max="2306" width="2.85546875" style="3" customWidth="1"/>
    <col min="2307" max="2307" width="4.28515625" style="3" customWidth="1"/>
    <col min="2308" max="2308" width="7.140625" style="3" customWidth="1"/>
    <col min="2309" max="2309" width="5.7109375" style="3" customWidth="1"/>
    <col min="2310" max="2314" width="7.140625" style="3" customWidth="1"/>
    <col min="2315" max="2315" width="7.85546875" style="3" customWidth="1"/>
    <col min="2316" max="2316" width="8.5703125" style="3" customWidth="1"/>
    <col min="2317" max="2317" width="9.28515625" style="3" customWidth="1"/>
    <col min="2318" max="2318" width="5.7109375" style="3" customWidth="1"/>
    <col min="2319" max="2319" width="22" style="3" customWidth="1"/>
    <col min="2320" max="2560" width="8" style="3"/>
    <col min="2561" max="2561" width="5.7109375" style="3" customWidth="1"/>
    <col min="2562" max="2562" width="2.85546875" style="3" customWidth="1"/>
    <col min="2563" max="2563" width="4.28515625" style="3" customWidth="1"/>
    <col min="2564" max="2564" width="7.140625" style="3" customWidth="1"/>
    <col min="2565" max="2565" width="5.7109375" style="3" customWidth="1"/>
    <col min="2566" max="2570" width="7.140625" style="3" customWidth="1"/>
    <col min="2571" max="2571" width="7.85546875" style="3" customWidth="1"/>
    <col min="2572" max="2572" width="8.5703125" style="3" customWidth="1"/>
    <col min="2573" max="2573" width="9.28515625" style="3" customWidth="1"/>
    <col min="2574" max="2574" width="5.7109375" style="3" customWidth="1"/>
    <col min="2575" max="2575" width="22" style="3" customWidth="1"/>
    <col min="2576" max="2816" width="8" style="3"/>
    <col min="2817" max="2817" width="5.7109375" style="3" customWidth="1"/>
    <col min="2818" max="2818" width="2.85546875" style="3" customWidth="1"/>
    <col min="2819" max="2819" width="4.28515625" style="3" customWidth="1"/>
    <col min="2820" max="2820" width="7.140625" style="3" customWidth="1"/>
    <col min="2821" max="2821" width="5.7109375" style="3" customWidth="1"/>
    <col min="2822" max="2826" width="7.140625" style="3" customWidth="1"/>
    <col min="2827" max="2827" width="7.85546875" style="3" customWidth="1"/>
    <col min="2828" max="2828" width="8.5703125" style="3" customWidth="1"/>
    <col min="2829" max="2829" width="9.28515625" style="3" customWidth="1"/>
    <col min="2830" max="2830" width="5.7109375" style="3" customWidth="1"/>
    <col min="2831" max="2831" width="22" style="3" customWidth="1"/>
    <col min="2832" max="3072" width="8" style="3"/>
    <col min="3073" max="3073" width="5.7109375" style="3" customWidth="1"/>
    <col min="3074" max="3074" width="2.85546875" style="3" customWidth="1"/>
    <col min="3075" max="3075" width="4.28515625" style="3" customWidth="1"/>
    <col min="3076" max="3076" width="7.140625" style="3" customWidth="1"/>
    <col min="3077" max="3077" width="5.7109375" style="3" customWidth="1"/>
    <col min="3078" max="3082" width="7.140625" style="3" customWidth="1"/>
    <col min="3083" max="3083" width="7.85546875" style="3" customWidth="1"/>
    <col min="3084" max="3084" width="8.5703125" style="3" customWidth="1"/>
    <col min="3085" max="3085" width="9.28515625" style="3" customWidth="1"/>
    <col min="3086" max="3086" width="5.7109375" style="3" customWidth="1"/>
    <col min="3087" max="3087" width="22" style="3" customWidth="1"/>
    <col min="3088" max="3328" width="8" style="3"/>
    <col min="3329" max="3329" width="5.7109375" style="3" customWidth="1"/>
    <col min="3330" max="3330" width="2.85546875" style="3" customWidth="1"/>
    <col min="3331" max="3331" width="4.28515625" style="3" customWidth="1"/>
    <col min="3332" max="3332" width="7.140625" style="3" customWidth="1"/>
    <col min="3333" max="3333" width="5.7109375" style="3" customWidth="1"/>
    <col min="3334" max="3338" width="7.140625" style="3" customWidth="1"/>
    <col min="3339" max="3339" width="7.85546875" style="3" customWidth="1"/>
    <col min="3340" max="3340" width="8.5703125" style="3" customWidth="1"/>
    <col min="3341" max="3341" width="9.28515625" style="3" customWidth="1"/>
    <col min="3342" max="3342" width="5.7109375" style="3" customWidth="1"/>
    <col min="3343" max="3343" width="22" style="3" customWidth="1"/>
    <col min="3344" max="3584" width="8" style="3"/>
    <col min="3585" max="3585" width="5.7109375" style="3" customWidth="1"/>
    <col min="3586" max="3586" width="2.85546875" style="3" customWidth="1"/>
    <col min="3587" max="3587" width="4.28515625" style="3" customWidth="1"/>
    <col min="3588" max="3588" width="7.140625" style="3" customWidth="1"/>
    <col min="3589" max="3589" width="5.7109375" style="3" customWidth="1"/>
    <col min="3590" max="3594" width="7.140625" style="3" customWidth="1"/>
    <col min="3595" max="3595" width="7.85546875" style="3" customWidth="1"/>
    <col min="3596" max="3596" width="8.5703125" style="3" customWidth="1"/>
    <col min="3597" max="3597" width="9.28515625" style="3" customWidth="1"/>
    <col min="3598" max="3598" width="5.7109375" style="3" customWidth="1"/>
    <col min="3599" max="3599" width="22" style="3" customWidth="1"/>
    <col min="3600" max="3840" width="8" style="3"/>
    <col min="3841" max="3841" width="5.7109375" style="3" customWidth="1"/>
    <col min="3842" max="3842" width="2.85546875" style="3" customWidth="1"/>
    <col min="3843" max="3843" width="4.28515625" style="3" customWidth="1"/>
    <col min="3844" max="3844" width="7.140625" style="3" customWidth="1"/>
    <col min="3845" max="3845" width="5.7109375" style="3" customWidth="1"/>
    <col min="3846" max="3850" width="7.140625" style="3" customWidth="1"/>
    <col min="3851" max="3851" width="7.85546875" style="3" customWidth="1"/>
    <col min="3852" max="3852" width="8.5703125" style="3" customWidth="1"/>
    <col min="3853" max="3853" width="9.28515625" style="3" customWidth="1"/>
    <col min="3854" max="3854" width="5.7109375" style="3" customWidth="1"/>
    <col min="3855" max="3855" width="22" style="3" customWidth="1"/>
    <col min="3856" max="4096" width="8" style="3"/>
    <col min="4097" max="4097" width="5.7109375" style="3" customWidth="1"/>
    <col min="4098" max="4098" width="2.85546875" style="3" customWidth="1"/>
    <col min="4099" max="4099" width="4.28515625" style="3" customWidth="1"/>
    <col min="4100" max="4100" width="7.140625" style="3" customWidth="1"/>
    <col min="4101" max="4101" width="5.7109375" style="3" customWidth="1"/>
    <col min="4102" max="4106" width="7.140625" style="3" customWidth="1"/>
    <col min="4107" max="4107" width="7.85546875" style="3" customWidth="1"/>
    <col min="4108" max="4108" width="8.5703125" style="3" customWidth="1"/>
    <col min="4109" max="4109" width="9.28515625" style="3" customWidth="1"/>
    <col min="4110" max="4110" width="5.7109375" style="3" customWidth="1"/>
    <col min="4111" max="4111" width="22" style="3" customWidth="1"/>
    <col min="4112" max="4352" width="8" style="3"/>
    <col min="4353" max="4353" width="5.7109375" style="3" customWidth="1"/>
    <col min="4354" max="4354" width="2.85546875" style="3" customWidth="1"/>
    <col min="4355" max="4355" width="4.28515625" style="3" customWidth="1"/>
    <col min="4356" max="4356" width="7.140625" style="3" customWidth="1"/>
    <col min="4357" max="4357" width="5.7109375" style="3" customWidth="1"/>
    <col min="4358" max="4362" width="7.140625" style="3" customWidth="1"/>
    <col min="4363" max="4363" width="7.85546875" style="3" customWidth="1"/>
    <col min="4364" max="4364" width="8.5703125" style="3" customWidth="1"/>
    <col min="4365" max="4365" width="9.28515625" style="3" customWidth="1"/>
    <col min="4366" max="4366" width="5.7109375" style="3" customWidth="1"/>
    <col min="4367" max="4367" width="22" style="3" customWidth="1"/>
    <col min="4368" max="4608" width="8" style="3"/>
    <col min="4609" max="4609" width="5.7109375" style="3" customWidth="1"/>
    <col min="4610" max="4610" width="2.85546875" style="3" customWidth="1"/>
    <col min="4611" max="4611" width="4.28515625" style="3" customWidth="1"/>
    <col min="4612" max="4612" width="7.140625" style="3" customWidth="1"/>
    <col min="4613" max="4613" width="5.7109375" style="3" customWidth="1"/>
    <col min="4614" max="4618" width="7.140625" style="3" customWidth="1"/>
    <col min="4619" max="4619" width="7.85546875" style="3" customWidth="1"/>
    <col min="4620" max="4620" width="8.5703125" style="3" customWidth="1"/>
    <col min="4621" max="4621" width="9.28515625" style="3" customWidth="1"/>
    <col min="4622" max="4622" width="5.7109375" style="3" customWidth="1"/>
    <col min="4623" max="4623" width="22" style="3" customWidth="1"/>
    <col min="4624" max="4864" width="8" style="3"/>
    <col min="4865" max="4865" width="5.7109375" style="3" customWidth="1"/>
    <col min="4866" max="4866" width="2.85546875" style="3" customWidth="1"/>
    <col min="4867" max="4867" width="4.28515625" style="3" customWidth="1"/>
    <col min="4868" max="4868" width="7.140625" style="3" customWidth="1"/>
    <col min="4869" max="4869" width="5.7109375" style="3" customWidth="1"/>
    <col min="4870" max="4874" width="7.140625" style="3" customWidth="1"/>
    <col min="4875" max="4875" width="7.85546875" style="3" customWidth="1"/>
    <col min="4876" max="4876" width="8.5703125" style="3" customWidth="1"/>
    <col min="4877" max="4877" width="9.28515625" style="3" customWidth="1"/>
    <col min="4878" max="4878" width="5.7109375" style="3" customWidth="1"/>
    <col min="4879" max="4879" width="22" style="3" customWidth="1"/>
    <col min="4880" max="5120" width="8" style="3"/>
    <col min="5121" max="5121" width="5.7109375" style="3" customWidth="1"/>
    <col min="5122" max="5122" width="2.85546875" style="3" customWidth="1"/>
    <col min="5123" max="5123" width="4.28515625" style="3" customWidth="1"/>
    <col min="5124" max="5124" width="7.140625" style="3" customWidth="1"/>
    <col min="5125" max="5125" width="5.7109375" style="3" customWidth="1"/>
    <col min="5126" max="5130" width="7.140625" style="3" customWidth="1"/>
    <col min="5131" max="5131" width="7.85546875" style="3" customWidth="1"/>
    <col min="5132" max="5132" width="8.5703125" style="3" customWidth="1"/>
    <col min="5133" max="5133" width="9.28515625" style="3" customWidth="1"/>
    <col min="5134" max="5134" width="5.7109375" style="3" customWidth="1"/>
    <col min="5135" max="5135" width="22" style="3" customWidth="1"/>
    <col min="5136" max="5376" width="8" style="3"/>
    <col min="5377" max="5377" width="5.7109375" style="3" customWidth="1"/>
    <col min="5378" max="5378" width="2.85546875" style="3" customWidth="1"/>
    <col min="5379" max="5379" width="4.28515625" style="3" customWidth="1"/>
    <col min="5380" max="5380" width="7.140625" style="3" customWidth="1"/>
    <col min="5381" max="5381" width="5.7109375" style="3" customWidth="1"/>
    <col min="5382" max="5386" width="7.140625" style="3" customWidth="1"/>
    <col min="5387" max="5387" width="7.85546875" style="3" customWidth="1"/>
    <col min="5388" max="5388" width="8.5703125" style="3" customWidth="1"/>
    <col min="5389" max="5389" width="9.28515625" style="3" customWidth="1"/>
    <col min="5390" max="5390" width="5.7109375" style="3" customWidth="1"/>
    <col min="5391" max="5391" width="22" style="3" customWidth="1"/>
    <col min="5392" max="5632" width="8" style="3"/>
    <col min="5633" max="5633" width="5.7109375" style="3" customWidth="1"/>
    <col min="5634" max="5634" width="2.85546875" style="3" customWidth="1"/>
    <col min="5635" max="5635" width="4.28515625" style="3" customWidth="1"/>
    <col min="5636" max="5636" width="7.140625" style="3" customWidth="1"/>
    <col min="5637" max="5637" width="5.7109375" style="3" customWidth="1"/>
    <col min="5638" max="5642" width="7.140625" style="3" customWidth="1"/>
    <col min="5643" max="5643" width="7.85546875" style="3" customWidth="1"/>
    <col min="5644" max="5644" width="8.5703125" style="3" customWidth="1"/>
    <col min="5645" max="5645" width="9.28515625" style="3" customWidth="1"/>
    <col min="5646" max="5646" width="5.7109375" style="3" customWidth="1"/>
    <col min="5647" max="5647" width="22" style="3" customWidth="1"/>
    <col min="5648" max="5888" width="8" style="3"/>
    <col min="5889" max="5889" width="5.7109375" style="3" customWidth="1"/>
    <col min="5890" max="5890" width="2.85546875" style="3" customWidth="1"/>
    <col min="5891" max="5891" width="4.28515625" style="3" customWidth="1"/>
    <col min="5892" max="5892" width="7.140625" style="3" customWidth="1"/>
    <col min="5893" max="5893" width="5.7109375" style="3" customWidth="1"/>
    <col min="5894" max="5898" width="7.140625" style="3" customWidth="1"/>
    <col min="5899" max="5899" width="7.85546875" style="3" customWidth="1"/>
    <col min="5900" max="5900" width="8.5703125" style="3" customWidth="1"/>
    <col min="5901" max="5901" width="9.28515625" style="3" customWidth="1"/>
    <col min="5902" max="5902" width="5.7109375" style="3" customWidth="1"/>
    <col min="5903" max="5903" width="22" style="3" customWidth="1"/>
    <col min="5904" max="6144" width="8" style="3"/>
    <col min="6145" max="6145" width="5.7109375" style="3" customWidth="1"/>
    <col min="6146" max="6146" width="2.85546875" style="3" customWidth="1"/>
    <col min="6147" max="6147" width="4.28515625" style="3" customWidth="1"/>
    <col min="6148" max="6148" width="7.140625" style="3" customWidth="1"/>
    <col min="6149" max="6149" width="5.7109375" style="3" customWidth="1"/>
    <col min="6150" max="6154" width="7.140625" style="3" customWidth="1"/>
    <col min="6155" max="6155" width="7.85546875" style="3" customWidth="1"/>
    <col min="6156" max="6156" width="8.5703125" style="3" customWidth="1"/>
    <col min="6157" max="6157" width="9.28515625" style="3" customWidth="1"/>
    <col min="6158" max="6158" width="5.7109375" style="3" customWidth="1"/>
    <col min="6159" max="6159" width="22" style="3" customWidth="1"/>
    <col min="6160" max="6400" width="8" style="3"/>
    <col min="6401" max="6401" width="5.7109375" style="3" customWidth="1"/>
    <col min="6402" max="6402" width="2.85546875" style="3" customWidth="1"/>
    <col min="6403" max="6403" width="4.28515625" style="3" customWidth="1"/>
    <col min="6404" max="6404" width="7.140625" style="3" customWidth="1"/>
    <col min="6405" max="6405" width="5.7109375" style="3" customWidth="1"/>
    <col min="6406" max="6410" width="7.140625" style="3" customWidth="1"/>
    <col min="6411" max="6411" width="7.85546875" style="3" customWidth="1"/>
    <col min="6412" max="6412" width="8.5703125" style="3" customWidth="1"/>
    <col min="6413" max="6413" width="9.28515625" style="3" customWidth="1"/>
    <col min="6414" max="6414" width="5.7109375" style="3" customWidth="1"/>
    <col min="6415" max="6415" width="22" style="3" customWidth="1"/>
    <col min="6416" max="6656" width="8" style="3"/>
    <col min="6657" max="6657" width="5.7109375" style="3" customWidth="1"/>
    <col min="6658" max="6658" width="2.85546875" style="3" customWidth="1"/>
    <col min="6659" max="6659" width="4.28515625" style="3" customWidth="1"/>
    <col min="6660" max="6660" width="7.140625" style="3" customWidth="1"/>
    <col min="6661" max="6661" width="5.7109375" style="3" customWidth="1"/>
    <col min="6662" max="6666" width="7.140625" style="3" customWidth="1"/>
    <col min="6667" max="6667" width="7.85546875" style="3" customWidth="1"/>
    <col min="6668" max="6668" width="8.5703125" style="3" customWidth="1"/>
    <col min="6669" max="6669" width="9.28515625" style="3" customWidth="1"/>
    <col min="6670" max="6670" width="5.7109375" style="3" customWidth="1"/>
    <col min="6671" max="6671" width="22" style="3" customWidth="1"/>
    <col min="6672" max="6912" width="8" style="3"/>
    <col min="6913" max="6913" width="5.7109375" style="3" customWidth="1"/>
    <col min="6914" max="6914" width="2.85546875" style="3" customWidth="1"/>
    <col min="6915" max="6915" width="4.28515625" style="3" customWidth="1"/>
    <col min="6916" max="6916" width="7.140625" style="3" customWidth="1"/>
    <col min="6917" max="6917" width="5.7109375" style="3" customWidth="1"/>
    <col min="6918" max="6922" width="7.140625" style="3" customWidth="1"/>
    <col min="6923" max="6923" width="7.85546875" style="3" customWidth="1"/>
    <col min="6924" max="6924" width="8.5703125" style="3" customWidth="1"/>
    <col min="6925" max="6925" width="9.28515625" style="3" customWidth="1"/>
    <col min="6926" max="6926" width="5.7109375" style="3" customWidth="1"/>
    <col min="6927" max="6927" width="22" style="3" customWidth="1"/>
    <col min="6928" max="7168" width="8" style="3"/>
    <col min="7169" max="7169" width="5.7109375" style="3" customWidth="1"/>
    <col min="7170" max="7170" width="2.85546875" style="3" customWidth="1"/>
    <col min="7171" max="7171" width="4.28515625" style="3" customWidth="1"/>
    <col min="7172" max="7172" width="7.140625" style="3" customWidth="1"/>
    <col min="7173" max="7173" width="5.7109375" style="3" customWidth="1"/>
    <col min="7174" max="7178" width="7.140625" style="3" customWidth="1"/>
    <col min="7179" max="7179" width="7.85546875" style="3" customWidth="1"/>
    <col min="7180" max="7180" width="8.5703125" style="3" customWidth="1"/>
    <col min="7181" max="7181" width="9.28515625" style="3" customWidth="1"/>
    <col min="7182" max="7182" width="5.7109375" style="3" customWidth="1"/>
    <col min="7183" max="7183" width="22" style="3" customWidth="1"/>
    <col min="7184" max="7424" width="8" style="3"/>
    <col min="7425" max="7425" width="5.7109375" style="3" customWidth="1"/>
    <col min="7426" max="7426" width="2.85546875" style="3" customWidth="1"/>
    <col min="7427" max="7427" width="4.28515625" style="3" customWidth="1"/>
    <col min="7428" max="7428" width="7.140625" style="3" customWidth="1"/>
    <col min="7429" max="7429" width="5.7109375" style="3" customWidth="1"/>
    <col min="7430" max="7434" width="7.140625" style="3" customWidth="1"/>
    <col min="7435" max="7435" width="7.85546875" style="3" customWidth="1"/>
    <col min="7436" max="7436" width="8.5703125" style="3" customWidth="1"/>
    <col min="7437" max="7437" width="9.28515625" style="3" customWidth="1"/>
    <col min="7438" max="7438" width="5.7109375" style="3" customWidth="1"/>
    <col min="7439" max="7439" width="22" style="3" customWidth="1"/>
    <col min="7440" max="7680" width="8" style="3"/>
    <col min="7681" max="7681" width="5.7109375" style="3" customWidth="1"/>
    <col min="7682" max="7682" width="2.85546875" style="3" customWidth="1"/>
    <col min="7683" max="7683" width="4.28515625" style="3" customWidth="1"/>
    <col min="7684" max="7684" width="7.140625" style="3" customWidth="1"/>
    <col min="7685" max="7685" width="5.7109375" style="3" customWidth="1"/>
    <col min="7686" max="7690" width="7.140625" style="3" customWidth="1"/>
    <col min="7691" max="7691" width="7.85546875" style="3" customWidth="1"/>
    <col min="7692" max="7692" width="8.5703125" style="3" customWidth="1"/>
    <col min="7693" max="7693" width="9.28515625" style="3" customWidth="1"/>
    <col min="7694" max="7694" width="5.7109375" style="3" customWidth="1"/>
    <col min="7695" max="7695" width="22" style="3" customWidth="1"/>
    <col min="7696" max="7936" width="8" style="3"/>
    <col min="7937" max="7937" width="5.7109375" style="3" customWidth="1"/>
    <col min="7938" max="7938" width="2.85546875" style="3" customWidth="1"/>
    <col min="7939" max="7939" width="4.28515625" style="3" customWidth="1"/>
    <col min="7940" max="7940" width="7.140625" style="3" customWidth="1"/>
    <col min="7941" max="7941" width="5.7109375" style="3" customWidth="1"/>
    <col min="7942" max="7946" width="7.140625" style="3" customWidth="1"/>
    <col min="7947" max="7947" width="7.85546875" style="3" customWidth="1"/>
    <col min="7948" max="7948" width="8.5703125" style="3" customWidth="1"/>
    <col min="7949" max="7949" width="9.28515625" style="3" customWidth="1"/>
    <col min="7950" max="7950" width="5.7109375" style="3" customWidth="1"/>
    <col min="7951" max="7951" width="22" style="3" customWidth="1"/>
    <col min="7952" max="8192" width="8" style="3"/>
    <col min="8193" max="8193" width="5.7109375" style="3" customWidth="1"/>
    <col min="8194" max="8194" width="2.85546875" style="3" customWidth="1"/>
    <col min="8195" max="8195" width="4.28515625" style="3" customWidth="1"/>
    <col min="8196" max="8196" width="7.140625" style="3" customWidth="1"/>
    <col min="8197" max="8197" width="5.7109375" style="3" customWidth="1"/>
    <col min="8198" max="8202" width="7.140625" style="3" customWidth="1"/>
    <col min="8203" max="8203" width="7.85546875" style="3" customWidth="1"/>
    <col min="8204" max="8204" width="8.5703125" style="3" customWidth="1"/>
    <col min="8205" max="8205" width="9.28515625" style="3" customWidth="1"/>
    <col min="8206" max="8206" width="5.7109375" style="3" customWidth="1"/>
    <col min="8207" max="8207" width="22" style="3" customWidth="1"/>
    <col min="8208" max="8448" width="8" style="3"/>
    <col min="8449" max="8449" width="5.7109375" style="3" customWidth="1"/>
    <col min="8450" max="8450" width="2.85546875" style="3" customWidth="1"/>
    <col min="8451" max="8451" width="4.28515625" style="3" customWidth="1"/>
    <col min="8452" max="8452" width="7.140625" style="3" customWidth="1"/>
    <col min="8453" max="8453" width="5.7109375" style="3" customWidth="1"/>
    <col min="8454" max="8458" width="7.140625" style="3" customWidth="1"/>
    <col min="8459" max="8459" width="7.85546875" style="3" customWidth="1"/>
    <col min="8460" max="8460" width="8.5703125" style="3" customWidth="1"/>
    <col min="8461" max="8461" width="9.28515625" style="3" customWidth="1"/>
    <col min="8462" max="8462" width="5.7109375" style="3" customWidth="1"/>
    <col min="8463" max="8463" width="22" style="3" customWidth="1"/>
    <col min="8464" max="8704" width="8" style="3"/>
    <col min="8705" max="8705" width="5.7109375" style="3" customWidth="1"/>
    <col min="8706" max="8706" width="2.85546875" style="3" customWidth="1"/>
    <col min="8707" max="8707" width="4.28515625" style="3" customWidth="1"/>
    <col min="8708" max="8708" width="7.140625" style="3" customWidth="1"/>
    <col min="8709" max="8709" width="5.7109375" style="3" customWidth="1"/>
    <col min="8710" max="8714" width="7.140625" style="3" customWidth="1"/>
    <col min="8715" max="8715" width="7.85546875" style="3" customWidth="1"/>
    <col min="8716" max="8716" width="8.5703125" style="3" customWidth="1"/>
    <col min="8717" max="8717" width="9.28515625" style="3" customWidth="1"/>
    <col min="8718" max="8718" width="5.7109375" style="3" customWidth="1"/>
    <col min="8719" max="8719" width="22" style="3" customWidth="1"/>
    <col min="8720" max="8960" width="8" style="3"/>
    <col min="8961" max="8961" width="5.7109375" style="3" customWidth="1"/>
    <col min="8962" max="8962" width="2.85546875" style="3" customWidth="1"/>
    <col min="8963" max="8963" width="4.28515625" style="3" customWidth="1"/>
    <col min="8964" max="8964" width="7.140625" style="3" customWidth="1"/>
    <col min="8965" max="8965" width="5.7109375" style="3" customWidth="1"/>
    <col min="8966" max="8970" width="7.140625" style="3" customWidth="1"/>
    <col min="8971" max="8971" width="7.85546875" style="3" customWidth="1"/>
    <col min="8972" max="8972" width="8.5703125" style="3" customWidth="1"/>
    <col min="8973" max="8973" width="9.28515625" style="3" customWidth="1"/>
    <col min="8974" max="8974" width="5.7109375" style="3" customWidth="1"/>
    <col min="8975" max="8975" width="22" style="3" customWidth="1"/>
    <col min="8976" max="9216" width="8" style="3"/>
    <col min="9217" max="9217" width="5.7109375" style="3" customWidth="1"/>
    <col min="9218" max="9218" width="2.85546875" style="3" customWidth="1"/>
    <col min="9219" max="9219" width="4.28515625" style="3" customWidth="1"/>
    <col min="9220" max="9220" width="7.140625" style="3" customWidth="1"/>
    <col min="9221" max="9221" width="5.7109375" style="3" customWidth="1"/>
    <col min="9222" max="9226" width="7.140625" style="3" customWidth="1"/>
    <col min="9227" max="9227" width="7.85546875" style="3" customWidth="1"/>
    <col min="9228" max="9228" width="8.5703125" style="3" customWidth="1"/>
    <col min="9229" max="9229" width="9.28515625" style="3" customWidth="1"/>
    <col min="9230" max="9230" width="5.7109375" style="3" customWidth="1"/>
    <col min="9231" max="9231" width="22" style="3" customWidth="1"/>
    <col min="9232" max="9472" width="8" style="3"/>
    <col min="9473" max="9473" width="5.7109375" style="3" customWidth="1"/>
    <col min="9474" max="9474" width="2.85546875" style="3" customWidth="1"/>
    <col min="9475" max="9475" width="4.28515625" style="3" customWidth="1"/>
    <col min="9476" max="9476" width="7.140625" style="3" customWidth="1"/>
    <col min="9477" max="9477" width="5.7109375" style="3" customWidth="1"/>
    <col min="9478" max="9482" width="7.140625" style="3" customWidth="1"/>
    <col min="9483" max="9483" width="7.85546875" style="3" customWidth="1"/>
    <col min="9484" max="9484" width="8.5703125" style="3" customWidth="1"/>
    <col min="9485" max="9485" width="9.28515625" style="3" customWidth="1"/>
    <col min="9486" max="9486" width="5.7109375" style="3" customWidth="1"/>
    <col min="9487" max="9487" width="22" style="3" customWidth="1"/>
    <col min="9488" max="9728" width="8" style="3"/>
    <col min="9729" max="9729" width="5.7109375" style="3" customWidth="1"/>
    <col min="9730" max="9730" width="2.85546875" style="3" customWidth="1"/>
    <col min="9731" max="9731" width="4.28515625" style="3" customWidth="1"/>
    <col min="9732" max="9732" width="7.140625" style="3" customWidth="1"/>
    <col min="9733" max="9733" width="5.7109375" style="3" customWidth="1"/>
    <col min="9734" max="9738" width="7.140625" style="3" customWidth="1"/>
    <col min="9739" max="9739" width="7.85546875" style="3" customWidth="1"/>
    <col min="9740" max="9740" width="8.5703125" style="3" customWidth="1"/>
    <col min="9741" max="9741" width="9.28515625" style="3" customWidth="1"/>
    <col min="9742" max="9742" width="5.7109375" style="3" customWidth="1"/>
    <col min="9743" max="9743" width="22" style="3" customWidth="1"/>
    <col min="9744" max="9984" width="8" style="3"/>
    <col min="9985" max="9985" width="5.7109375" style="3" customWidth="1"/>
    <col min="9986" max="9986" width="2.85546875" style="3" customWidth="1"/>
    <col min="9987" max="9987" width="4.28515625" style="3" customWidth="1"/>
    <col min="9988" max="9988" width="7.140625" style="3" customWidth="1"/>
    <col min="9989" max="9989" width="5.7109375" style="3" customWidth="1"/>
    <col min="9990" max="9994" width="7.140625" style="3" customWidth="1"/>
    <col min="9995" max="9995" width="7.85546875" style="3" customWidth="1"/>
    <col min="9996" max="9996" width="8.5703125" style="3" customWidth="1"/>
    <col min="9997" max="9997" width="9.28515625" style="3" customWidth="1"/>
    <col min="9998" max="9998" width="5.7109375" style="3" customWidth="1"/>
    <col min="9999" max="9999" width="22" style="3" customWidth="1"/>
    <col min="10000" max="10240" width="8" style="3"/>
    <col min="10241" max="10241" width="5.7109375" style="3" customWidth="1"/>
    <col min="10242" max="10242" width="2.85546875" style="3" customWidth="1"/>
    <col min="10243" max="10243" width="4.28515625" style="3" customWidth="1"/>
    <col min="10244" max="10244" width="7.140625" style="3" customWidth="1"/>
    <col min="10245" max="10245" width="5.7109375" style="3" customWidth="1"/>
    <col min="10246" max="10250" width="7.140625" style="3" customWidth="1"/>
    <col min="10251" max="10251" width="7.85546875" style="3" customWidth="1"/>
    <col min="10252" max="10252" width="8.5703125" style="3" customWidth="1"/>
    <col min="10253" max="10253" width="9.28515625" style="3" customWidth="1"/>
    <col min="10254" max="10254" width="5.7109375" style="3" customWidth="1"/>
    <col min="10255" max="10255" width="22" style="3" customWidth="1"/>
    <col min="10256" max="10496" width="8" style="3"/>
    <col min="10497" max="10497" width="5.7109375" style="3" customWidth="1"/>
    <col min="10498" max="10498" width="2.85546875" style="3" customWidth="1"/>
    <col min="10499" max="10499" width="4.28515625" style="3" customWidth="1"/>
    <col min="10500" max="10500" width="7.140625" style="3" customWidth="1"/>
    <col min="10501" max="10501" width="5.7109375" style="3" customWidth="1"/>
    <col min="10502" max="10506" width="7.140625" style="3" customWidth="1"/>
    <col min="10507" max="10507" width="7.85546875" style="3" customWidth="1"/>
    <col min="10508" max="10508" width="8.5703125" style="3" customWidth="1"/>
    <col min="10509" max="10509" width="9.28515625" style="3" customWidth="1"/>
    <col min="10510" max="10510" width="5.7109375" style="3" customWidth="1"/>
    <col min="10511" max="10511" width="22" style="3" customWidth="1"/>
    <col min="10512" max="10752" width="8" style="3"/>
    <col min="10753" max="10753" width="5.7109375" style="3" customWidth="1"/>
    <col min="10754" max="10754" width="2.85546875" style="3" customWidth="1"/>
    <col min="10755" max="10755" width="4.28515625" style="3" customWidth="1"/>
    <col min="10756" max="10756" width="7.140625" style="3" customWidth="1"/>
    <col min="10757" max="10757" width="5.7109375" style="3" customWidth="1"/>
    <col min="10758" max="10762" width="7.140625" style="3" customWidth="1"/>
    <col min="10763" max="10763" width="7.85546875" style="3" customWidth="1"/>
    <col min="10764" max="10764" width="8.5703125" style="3" customWidth="1"/>
    <col min="10765" max="10765" width="9.28515625" style="3" customWidth="1"/>
    <col min="10766" max="10766" width="5.7109375" style="3" customWidth="1"/>
    <col min="10767" max="10767" width="22" style="3" customWidth="1"/>
    <col min="10768" max="11008" width="8" style="3"/>
    <col min="11009" max="11009" width="5.7109375" style="3" customWidth="1"/>
    <col min="11010" max="11010" width="2.85546875" style="3" customWidth="1"/>
    <col min="11011" max="11011" width="4.28515625" style="3" customWidth="1"/>
    <col min="11012" max="11012" width="7.140625" style="3" customWidth="1"/>
    <col min="11013" max="11013" width="5.7109375" style="3" customWidth="1"/>
    <col min="11014" max="11018" width="7.140625" style="3" customWidth="1"/>
    <col min="11019" max="11019" width="7.85546875" style="3" customWidth="1"/>
    <col min="11020" max="11020" width="8.5703125" style="3" customWidth="1"/>
    <col min="11021" max="11021" width="9.28515625" style="3" customWidth="1"/>
    <col min="11022" max="11022" width="5.7109375" style="3" customWidth="1"/>
    <col min="11023" max="11023" width="22" style="3" customWidth="1"/>
    <col min="11024" max="11264" width="8" style="3"/>
    <col min="11265" max="11265" width="5.7109375" style="3" customWidth="1"/>
    <col min="11266" max="11266" width="2.85546875" style="3" customWidth="1"/>
    <col min="11267" max="11267" width="4.28515625" style="3" customWidth="1"/>
    <col min="11268" max="11268" width="7.140625" style="3" customWidth="1"/>
    <col min="11269" max="11269" width="5.7109375" style="3" customWidth="1"/>
    <col min="11270" max="11274" width="7.140625" style="3" customWidth="1"/>
    <col min="11275" max="11275" width="7.85546875" style="3" customWidth="1"/>
    <col min="11276" max="11276" width="8.5703125" style="3" customWidth="1"/>
    <col min="11277" max="11277" width="9.28515625" style="3" customWidth="1"/>
    <col min="11278" max="11278" width="5.7109375" style="3" customWidth="1"/>
    <col min="11279" max="11279" width="22" style="3" customWidth="1"/>
    <col min="11280" max="11520" width="8" style="3"/>
    <col min="11521" max="11521" width="5.7109375" style="3" customWidth="1"/>
    <col min="11522" max="11522" width="2.85546875" style="3" customWidth="1"/>
    <col min="11523" max="11523" width="4.28515625" style="3" customWidth="1"/>
    <col min="11524" max="11524" width="7.140625" style="3" customWidth="1"/>
    <col min="11525" max="11525" width="5.7109375" style="3" customWidth="1"/>
    <col min="11526" max="11530" width="7.140625" style="3" customWidth="1"/>
    <col min="11531" max="11531" width="7.85546875" style="3" customWidth="1"/>
    <col min="11532" max="11532" width="8.5703125" style="3" customWidth="1"/>
    <col min="11533" max="11533" width="9.28515625" style="3" customWidth="1"/>
    <col min="11534" max="11534" width="5.7109375" style="3" customWidth="1"/>
    <col min="11535" max="11535" width="22" style="3" customWidth="1"/>
    <col min="11536" max="11776" width="8" style="3"/>
    <col min="11777" max="11777" width="5.7109375" style="3" customWidth="1"/>
    <col min="11778" max="11778" width="2.85546875" style="3" customWidth="1"/>
    <col min="11779" max="11779" width="4.28515625" style="3" customWidth="1"/>
    <col min="11780" max="11780" width="7.140625" style="3" customWidth="1"/>
    <col min="11781" max="11781" width="5.7109375" style="3" customWidth="1"/>
    <col min="11782" max="11786" width="7.140625" style="3" customWidth="1"/>
    <col min="11787" max="11787" width="7.85546875" style="3" customWidth="1"/>
    <col min="11788" max="11788" width="8.5703125" style="3" customWidth="1"/>
    <col min="11789" max="11789" width="9.28515625" style="3" customWidth="1"/>
    <col min="11790" max="11790" width="5.7109375" style="3" customWidth="1"/>
    <col min="11791" max="11791" width="22" style="3" customWidth="1"/>
    <col min="11792" max="12032" width="8" style="3"/>
    <col min="12033" max="12033" width="5.7109375" style="3" customWidth="1"/>
    <col min="12034" max="12034" width="2.85546875" style="3" customWidth="1"/>
    <col min="12035" max="12035" width="4.28515625" style="3" customWidth="1"/>
    <col min="12036" max="12036" width="7.140625" style="3" customWidth="1"/>
    <col min="12037" max="12037" width="5.7109375" style="3" customWidth="1"/>
    <col min="12038" max="12042" width="7.140625" style="3" customWidth="1"/>
    <col min="12043" max="12043" width="7.85546875" style="3" customWidth="1"/>
    <col min="12044" max="12044" width="8.5703125" style="3" customWidth="1"/>
    <col min="12045" max="12045" width="9.28515625" style="3" customWidth="1"/>
    <col min="12046" max="12046" width="5.7109375" style="3" customWidth="1"/>
    <col min="12047" max="12047" width="22" style="3" customWidth="1"/>
    <col min="12048" max="12288" width="8" style="3"/>
    <col min="12289" max="12289" width="5.7109375" style="3" customWidth="1"/>
    <col min="12290" max="12290" width="2.85546875" style="3" customWidth="1"/>
    <col min="12291" max="12291" width="4.28515625" style="3" customWidth="1"/>
    <col min="12292" max="12292" width="7.140625" style="3" customWidth="1"/>
    <col min="12293" max="12293" width="5.7109375" style="3" customWidth="1"/>
    <col min="12294" max="12298" width="7.140625" style="3" customWidth="1"/>
    <col min="12299" max="12299" width="7.85546875" style="3" customWidth="1"/>
    <col min="12300" max="12300" width="8.5703125" style="3" customWidth="1"/>
    <col min="12301" max="12301" width="9.28515625" style="3" customWidth="1"/>
    <col min="12302" max="12302" width="5.7109375" style="3" customWidth="1"/>
    <col min="12303" max="12303" width="22" style="3" customWidth="1"/>
    <col min="12304" max="12544" width="8" style="3"/>
    <col min="12545" max="12545" width="5.7109375" style="3" customWidth="1"/>
    <col min="12546" max="12546" width="2.85546875" style="3" customWidth="1"/>
    <col min="12547" max="12547" width="4.28515625" style="3" customWidth="1"/>
    <col min="12548" max="12548" width="7.140625" style="3" customWidth="1"/>
    <col min="12549" max="12549" width="5.7109375" style="3" customWidth="1"/>
    <col min="12550" max="12554" width="7.140625" style="3" customWidth="1"/>
    <col min="12555" max="12555" width="7.85546875" style="3" customWidth="1"/>
    <col min="12556" max="12556" width="8.5703125" style="3" customWidth="1"/>
    <col min="12557" max="12557" width="9.28515625" style="3" customWidth="1"/>
    <col min="12558" max="12558" width="5.7109375" style="3" customWidth="1"/>
    <col min="12559" max="12559" width="22" style="3" customWidth="1"/>
    <col min="12560" max="12800" width="8" style="3"/>
    <col min="12801" max="12801" width="5.7109375" style="3" customWidth="1"/>
    <col min="12802" max="12802" width="2.85546875" style="3" customWidth="1"/>
    <col min="12803" max="12803" width="4.28515625" style="3" customWidth="1"/>
    <col min="12804" max="12804" width="7.140625" style="3" customWidth="1"/>
    <col min="12805" max="12805" width="5.7109375" style="3" customWidth="1"/>
    <col min="12806" max="12810" width="7.140625" style="3" customWidth="1"/>
    <col min="12811" max="12811" width="7.85546875" style="3" customWidth="1"/>
    <col min="12812" max="12812" width="8.5703125" style="3" customWidth="1"/>
    <col min="12813" max="12813" width="9.28515625" style="3" customWidth="1"/>
    <col min="12814" max="12814" width="5.7109375" style="3" customWidth="1"/>
    <col min="12815" max="12815" width="22" style="3" customWidth="1"/>
    <col min="12816" max="13056" width="8" style="3"/>
    <col min="13057" max="13057" width="5.7109375" style="3" customWidth="1"/>
    <col min="13058" max="13058" width="2.85546875" style="3" customWidth="1"/>
    <col min="13059" max="13059" width="4.28515625" style="3" customWidth="1"/>
    <col min="13060" max="13060" width="7.140625" style="3" customWidth="1"/>
    <col min="13061" max="13061" width="5.7109375" style="3" customWidth="1"/>
    <col min="13062" max="13066" width="7.140625" style="3" customWidth="1"/>
    <col min="13067" max="13067" width="7.85546875" style="3" customWidth="1"/>
    <col min="13068" max="13068" width="8.5703125" style="3" customWidth="1"/>
    <col min="13069" max="13069" width="9.28515625" style="3" customWidth="1"/>
    <col min="13070" max="13070" width="5.7109375" style="3" customWidth="1"/>
    <col min="13071" max="13071" width="22" style="3" customWidth="1"/>
    <col min="13072" max="13312" width="8" style="3"/>
    <col min="13313" max="13313" width="5.7109375" style="3" customWidth="1"/>
    <col min="13314" max="13314" width="2.85546875" style="3" customWidth="1"/>
    <col min="13315" max="13315" width="4.28515625" style="3" customWidth="1"/>
    <col min="13316" max="13316" width="7.140625" style="3" customWidth="1"/>
    <col min="13317" max="13317" width="5.7109375" style="3" customWidth="1"/>
    <col min="13318" max="13322" width="7.140625" style="3" customWidth="1"/>
    <col min="13323" max="13323" width="7.85546875" style="3" customWidth="1"/>
    <col min="13324" max="13324" width="8.5703125" style="3" customWidth="1"/>
    <col min="13325" max="13325" width="9.28515625" style="3" customWidth="1"/>
    <col min="13326" max="13326" width="5.7109375" style="3" customWidth="1"/>
    <col min="13327" max="13327" width="22" style="3" customWidth="1"/>
    <col min="13328" max="13568" width="8" style="3"/>
    <col min="13569" max="13569" width="5.7109375" style="3" customWidth="1"/>
    <col min="13570" max="13570" width="2.85546875" style="3" customWidth="1"/>
    <col min="13571" max="13571" width="4.28515625" style="3" customWidth="1"/>
    <col min="13572" max="13572" width="7.140625" style="3" customWidth="1"/>
    <col min="13573" max="13573" width="5.7109375" style="3" customWidth="1"/>
    <col min="13574" max="13578" width="7.140625" style="3" customWidth="1"/>
    <col min="13579" max="13579" width="7.85546875" style="3" customWidth="1"/>
    <col min="13580" max="13580" width="8.5703125" style="3" customWidth="1"/>
    <col min="13581" max="13581" width="9.28515625" style="3" customWidth="1"/>
    <col min="13582" max="13582" width="5.7109375" style="3" customWidth="1"/>
    <col min="13583" max="13583" width="22" style="3" customWidth="1"/>
    <col min="13584" max="13824" width="8" style="3"/>
    <col min="13825" max="13825" width="5.7109375" style="3" customWidth="1"/>
    <col min="13826" max="13826" width="2.85546875" style="3" customWidth="1"/>
    <col min="13827" max="13827" width="4.28515625" style="3" customWidth="1"/>
    <col min="13828" max="13828" width="7.140625" style="3" customWidth="1"/>
    <col min="13829" max="13829" width="5.7109375" style="3" customWidth="1"/>
    <col min="13830" max="13834" width="7.140625" style="3" customWidth="1"/>
    <col min="13835" max="13835" width="7.85546875" style="3" customWidth="1"/>
    <col min="13836" max="13836" width="8.5703125" style="3" customWidth="1"/>
    <col min="13837" max="13837" width="9.28515625" style="3" customWidth="1"/>
    <col min="13838" max="13838" width="5.7109375" style="3" customWidth="1"/>
    <col min="13839" max="13839" width="22" style="3" customWidth="1"/>
    <col min="13840" max="14080" width="8" style="3"/>
    <col min="14081" max="14081" width="5.7109375" style="3" customWidth="1"/>
    <col min="14082" max="14082" width="2.85546875" style="3" customWidth="1"/>
    <col min="14083" max="14083" width="4.28515625" style="3" customWidth="1"/>
    <col min="14084" max="14084" width="7.140625" style="3" customWidth="1"/>
    <col min="14085" max="14085" width="5.7109375" style="3" customWidth="1"/>
    <col min="14086" max="14090" width="7.140625" style="3" customWidth="1"/>
    <col min="14091" max="14091" width="7.85546875" style="3" customWidth="1"/>
    <col min="14092" max="14092" width="8.5703125" style="3" customWidth="1"/>
    <col min="14093" max="14093" width="9.28515625" style="3" customWidth="1"/>
    <col min="14094" max="14094" width="5.7109375" style="3" customWidth="1"/>
    <col min="14095" max="14095" width="22" style="3" customWidth="1"/>
    <col min="14096" max="14336" width="8" style="3"/>
    <col min="14337" max="14337" width="5.7109375" style="3" customWidth="1"/>
    <col min="14338" max="14338" width="2.85546875" style="3" customWidth="1"/>
    <col min="14339" max="14339" width="4.28515625" style="3" customWidth="1"/>
    <col min="14340" max="14340" width="7.140625" style="3" customWidth="1"/>
    <col min="14341" max="14341" width="5.7109375" style="3" customWidth="1"/>
    <col min="14342" max="14346" width="7.140625" style="3" customWidth="1"/>
    <col min="14347" max="14347" width="7.85546875" style="3" customWidth="1"/>
    <col min="14348" max="14348" width="8.5703125" style="3" customWidth="1"/>
    <col min="14349" max="14349" width="9.28515625" style="3" customWidth="1"/>
    <col min="14350" max="14350" width="5.7109375" style="3" customWidth="1"/>
    <col min="14351" max="14351" width="22" style="3" customWidth="1"/>
    <col min="14352" max="14592" width="8" style="3"/>
    <col min="14593" max="14593" width="5.7109375" style="3" customWidth="1"/>
    <col min="14594" max="14594" width="2.85546875" style="3" customWidth="1"/>
    <col min="14595" max="14595" width="4.28515625" style="3" customWidth="1"/>
    <col min="14596" max="14596" width="7.140625" style="3" customWidth="1"/>
    <col min="14597" max="14597" width="5.7109375" style="3" customWidth="1"/>
    <col min="14598" max="14602" width="7.140625" style="3" customWidth="1"/>
    <col min="14603" max="14603" width="7.85546875" style="3" customWidth="1"/>
    <col min="14604" max="14604" width="8.5703125" style="3" customWidth="1"/>
    <col min="14605" max="14605" width="9.28515625" style="3" customWidth="1"/>
    <col min="14606" max="14606" width="5.7109375" style="3" customWidth="1"/>
    <col min="14607" max="14607" width="22" style="3" customWidth="1"/>
    <col min="14608" max="14848" width="8" style="3"/>
    <col min="14849" max="14849" width="5.7109375" style="3" customWidth="1"/>
    <col min="14850" max="14850" width="2.85546875" style="3" customWidth="1"/>
    <col min="14851" max="14851" width="4.28515625" style="3" customWidth="1"/>
    <col min="14852" max="14852" width="7.140625" style="3" customWidth="1"/>
    <col min="14853" max="14853" width="5.7109375" style="3" customWidth="1"/>
    <col min="14854" max="14858" width="7.140625" style="3" customWidth="1"/>
    <col min="14859" max="14859" width="7.85546875" style="3" customWidth="1"/>
    <col min="14860" max="14860" width="8.5703125" style="3" customWidth="1"/>
    <col min="14861" max="14861" width="9.28515625" style="3" customWidth="1"/>
    <col min="14862" max="14862" width="5.7109375" style="3" customWidth="1"/>
    <col min="14863" max="14863" width="22" style="3" customWidth="1"/>
    <col min="14864" max="15104" width="8" style="3"/>
    <col min="15105" max="15105" width="5.7109375" style="3" customWidth="1"/>
    <col min="15106" max="15106" width="2.85546875" style="3" customWidth="1"/>
    <col min="15107" max="15107" width="4.28515625" style="3" customWidth="1"/>
    <col min="15108" max="15108" width="7.140625" style="3" customWidth="1"/>
    <col min="15109" max="15109" width="5.7109375" style="3" customWidth="1"/>
    <col min="15110" max="15114" width="7.140625" style="3" customWidth="1"/>
    <col min="15115" max="15115" width="7.85546875" style="3" customWidth="1"/>
    <col min="15116" max="15116" width="8.5703125" style="3" customWidth="1"/>
    <col min="15117" max="15117" width="9.28515625" style="3" customWidth="1"/>
    <col min="15118" max="15118" width="5.7109375" style="3" customWidth="1"/>
    <col min="15119" max="15119" width="22" style="3" customWidth="1"/>
    <col min="15120" max="15360" width="8" style="3"/>
    <col min="15361" max="15361" width="5.7109375" style="3" customWidth="1"/>
    <col min="15362" max="15362" width="2.85546875" style="3" customWidth="1"/>
    <col min="15363" max="15363" width="4.28515625" style="3" customWidth="1"/>
    <col min="15364" max="15364" width="7.140625" style="3" customWidth="1"/>
    <col min="15365" max="15365" width="5.7109375" style="3" customWidth="1"/>
    <col min="15366" max="15370" width="7.140625" style="3" customWidth="1"/>
    <col min="15371" max="15371" width="7.85546875" style="3" customWidth="1"/>
    <col min="15372" max="15372" width="8.5703125" style="3" customWidth="1"/>
    <col min="15373" max="15373" width="9.28515625" style="3" customWidth="1"/>
    <col min="15374" max="15374" width="5.7109375" style="3" customWidth="1"/>
    <col min="15375" max="15375" width="22" style="3" customWidth="1"/>
    <col min="15376" max="15616" width="8" style="3"/>
    <col min="15617" max="15617" width="5.7109375" style="3" customWidth="1"/>
    <col min="15618" max="15618" width="2.85546875" style="3" customWidth="1"/>
    <col min="15619" max="15619" width="4.28515625" style="3" customWidth="1"/>
    <col min="15620" max="15620" width="7.140625" style="3" customWidth="1"/>
    <col min="15621" max="15621" width="5.7109375" style="3" customWidth="1"/>
    <col min="15622" max="15626" width="7.140625" style="3" customWidth="1"/>
    <col min="15627" max="15627" width="7.85546875" style="3" customWidth="1"/>
    <col min="15628" max="15628" width="8.5703125" style="3" customWidth="1"/>
    <col min="15629" max="15629" width="9.28515625" style="3" customWidth="1"/>
    <col min="15630" max="15630" width="5.7109375" style="3" customWidth="1"/>
    <col min="15631" max="15631" width="22" style="3" customWidth="1"/>
    <col min="15632" max="15872" width="8" style="3"/>
    <col min="15873" max="15873" width="5.7109375" style="3" customWidth="1"/>
    <col min="15874" max="15874" width="2.85546875" style="3" customWidth="1"/>
    <col min="15875" max="15875" width="4.28515625" style="3" customWidth="1"/>
    <col min="15876" max="15876" width="7.140625" style="3" customWidth="1"/>
    <col min="15877" max="15877" width="5.7109375" style="3" customWidth="1"/>
    <col min="15878" max="15882" width="7.140625" style="3" customWidth="1"/>
    <col min="15883" max="15883" width="7.85546875" style="3" customWidth="1"/>
    <col min="15884" max="15884" width="8.5703125" style="3" customWidth="1"/>
    <col min="15885" max="15885" width="9.28515625" style="3" customWidth="1"/>
    <col min="15886" max="15886" width="5.7109375" style="3" customWidth="1"/>
    <col min="15887" max="15887" width="22" style="3" customWidth="1"/>
    <col min="15888" max="16128" width="8" style="3"/>
    <col min="16129" max="16129" width="5.7109375" style="3" customWidth="1"/>
    <col min="16130" max="16130" width="2.85546875" style="3" customWidth="1"/>
    <col min="16131" max="16131" width="4.28515625" style="3" customWidth="1"/>
    <col min="16132" max="16132" width="7.140625" style="3" customWidth="1"/>
    <col min="16133" max="16133" width="5.7109375" style="3" customWidth="1"/>
    <col min="16134" max="16138" width="7.140625" style="3" customWidth="1"/>
    <col min="16139" max="16139" width="7.85546875" style="3" customWidth="1"/>
    <col min="16140" max="16140" width="8.5703125" style="3" customWidth="1"/>
    <col min="16141" max="16141" width="9.28515625" style="3" customWidth="1"/>
    <col min="16142" max="16142" width="5.7109375" style="3" customWidth="1"/>
    <col min="16143" max="16143" width="22" style="3" customWidth="1"/>
    <col min="16144" max="16384" width="8" style="3"/>
  </cols>
  <sheetData>
    <row r="1" spans="1:15" ht="15">
      <c r="A1" s="1"/>
      <c r="B1" s="1"/>
      <c r="C1" s="2" t="str">
        <f>'[1]СТАРТ+ (2)'!C1</f>
        <v>ТРАМПЛИН 3 М; ДЕВУШКИ (12-13 ЛЕТ)</v>
      </c>
      <c r="D1" s="3"/>
      <c r="F1" s="2"/>
      <c r="G1" s="2"/>
      <c r="H1" s="2"/>
      <c r="I1" s="2"/>
      <c r="J1" s="2"/>
      <c r="K1" s="5"/>
      <c r="L1" s="5"/>
      <c r="M1" s="6"/>
      <c r="N1" s="7"/>
      <c r="O1" s="8">
        <f>'[1]СТАРТ+ (2)'!S1</f>
        <v>43814.458333333336</v>
      </c>
    </row>
    <row r="2" spans="1:15" ht="15">
      <c r="A2" s="1"/>
      <c r="B2" s="1"/>
      <c r="D2" s="2"/>
      <c r="E2" s="2"/>
      <c r="F2" s="9"/>
      <c r="G2" s="9"/>
      <c r="H2" s="9"/>
      <c r="I2" s="9"/>
      <c r="J2" s="9"/>
      <c r="K2" s="5"/>
      <c r="L2" s="5"/>
      <c r="M2" s="6"/>
      <c r="N2" s="7"/>
      <c r="O2" s="10"/>
    </row>
    <row r="3" spans="1:15" ht="12.75" customHeight="1">
      <c r="A3" s="11"/>
      <c r="B3" s="12"/>
      <c r="C3" s="13"/>
      <c r="D3" s="14"/>
      <c r="E3" s="15"/>
      <c r="F3" s="16" t="s">
        <v>0</v>
      </c>
      <c r="G3" s="17"/>
      <c r="H3" s="17"/>
      <c r="I3" s="17"/>
      <c r="J3" s="17"/>
      <c r="K3" s="15"/>
      <c r="L3" s="15"/>
      <c r="M3" s="18"/>
      <c r="N3" s="19" t="s">
        <v>1</v>
      </c>
      <c r="O3" s="20"/>
    </row>
    <row r="4" spans="1:15" ht="13.5" thickBot="1">
      <c r="A4" s="21" t="s">
        <v>2</v>
      </c>
      <c r="B4" s="22"/>
      <c r="C4" s="23" t="s">
        <v>3</v>
      </c>
      <c r="D4" s="24" t="s">
        <v>4</v>
      </c>
      <c r="E4" s="25" t="s">
        <v>5</v>
      </c>
      <c r="F4" s="26">
        <v>1</v>
      </c>
      <c r="G4" s="27">
        <v>2</v>
      </c>
      <c r="H4" s="27">
        <v>3</v>
      </c>
      <c r="I4" s="27">
        <v>4</v>
      </c>
      <c r="J4" s="27">
        <v>5</v>
      </c>
      <c r="K4" s="28"/>
      <c r="L4" s="29"/>
      <c r="M4" s="30" t="s">
        <v>6</v>
      </c>
      <c r="N4" s="31" t="s">
        <v>7</v>
      </c>
      <c r="O4" s="32" t="s">
        <v>8</v>
      </c>
    </row>
    <row r="5" spans="1:15" ht="12.75">
      <c r="A5" s="33"/>
      <c r="B5" s="34">
        <v>0</v>
      </c>
      <c r="C5" s="35"/>
      <c r="D5" s="36"/>
      <c r="E5" s="37"/>
      <c r="F5" s="38"/>
      <c r="G5" s="38"/>
      <c r="H5" s="38"/>
      <c r="I5" s="38"/>
      <c r="J5" s="38"/>
      <c r="K5" s="38"/>
      <c r="L5" s="39"/>
      <c r="M5" s="40">
        <v>9999</v>
      </c>
      <c r="N5" s="41"/>
      <c r="O5" s="42"/>
    </row>
    <row r="6" spans="1:15" s="49" customFormat="1" ht="15">
      <c r="A6" s="43">
        <v>1</v>
      </c>
      <c r="B6" s="44">
        <f>'[1]СТАРТ+ (2)'!B66</f>
        <v>10</v>
      </c>
      <c r="C6" s="45" t="str">
        <f>'[1]СТАРТ+ (2)'!C66</f>
        <v>Макарова Юлия,2007,КМС,Саратов,СШОР-11</v>
      </c>
      <c r="D6" s="43"/>
      <c r="E6" s="43"/>
      <c r="F6" s="45"/>
      <c r="G6" s="45"/>
      <c r="H6" s="45"/>
      <c r="I6" s="45"/>
      <c r="J6" s="45"/>
      <c r="K6" s="45"/>
      <c r="L6" s="43"/>
      <c r="M6" s="46">
        <f>SUM(L12)</f>
        <v>198.3</v>
      </c>
      <c r="N6" s="47" t="s">
        <v>9</v>
      </c>
      <c r="O6" s="48" t="str">
        <f>'[1]СТАРТ+ (2)'!S66</f>
        <v>Столбов А.Н.</v>
      </c>
    </row>
    <row r="7" spans="1:15" ht="12.75" outlineLevel="1">
      <c r="B7" s="51">
        <f t="shared" ref="B7:B12" si="0">B6</f>
        <v>10</v>
      </c>
      <c r="C7" s="52"/>
      <c r="D7" s="43" t="str">
        <f>'[1]СТАРТ+ (2)'!C67</f>
        <v>105в</v>
      </c>
      <c r="E7" s="53">
        <f>'[1]СТАРТ+ (2)'!D67</f>
        <v>2.4</v>
      </c>
      <c r="F7" s="54">
        <v>6</v>
      </c>
      <c r="G7" s="54">
        <v>5</v>
      </c>
      <c r="H7" s="54">
        <v>5.5</v>
      </c>
      <c r="I7" s="54">
        <v>5</v>
      </c>
      <c r="J7" s="54">
        <v>5</v>
      </c>
      <c r="K7" s="55">
        <f>(SUM(F7:J7)-MAX(F7:J7)-MIN(F7:J7))</f>
        <v>15.5</v>
      </c>
      <c r="L7" s="56">
        <f>(SUM(F7:J7)-MAX(F7:J7)-MIN(F7:J7))*E7</f>
        <v>37.199999999999996</v>
      </c>
      <c r="M7" s="57">
        <f t="shared" ref="M7:M12" si="1">M6</f>
        <v>198.3</v>
      </c>
      <c r="N7" s="50"/>
      <c r="O7" s="58"/>
    </row>
    <row r="8" spans="1:15" ht="12.75" outlineLevel="1">
      <c r="B8" s="51">
        <f t="shared" si="0"/>
        <v>10</v>
      </c>
      <c r="C8" s="52"/>
      <c r="D8" s="43" t="str">
        <f>'[1]СТАРТ+ (2)'!E67</f>
        <v>405с</v>
      </c>
      <c r="E8" s="53">
        <f>'[1]СТАРТ+ (2)'!F67</f>
        <v>2.7</v>
      </c>
      <c r="F8" s="54">
        <v>5</v>
      </c>
      <c r="G8" s="54">
        <v>5</v>
      </c>
      <c r="H8" s="54">
        <v>5.5</v>
      </c>
      <c r="I8" s="54">
        <v>4.5</v>
      </c>
      <c r="J8" s="54">
        <v>5.5</v>
      </c>
      <c r="K8" s="55">
        <f>(SUM(F8:J8)-MAX(F8:J8)-MIN(F8:J8))</f>
        <v>15.5</v>
      </c>
      <c r="L8" s="56">
        <f>(SUM(F8:J8)-MAX(F8:J8)-MIN(F8:J8))*E8</f>
        <v>41.85</v>
      </c>
      <c r="M8" s="57">
        <f t="shared" si="1"/>
        <v>198.3</v>
      </c>
      <c r="N8" s="50"/>
      <c r="O8" s="58" t="str">
        <f>'[1]СТАРТ+ (2)'!S68</f>
        <v xml:space="preserve"> </v>
      </c>
    </row>
    <row r="9" spans="1:15" ht="12.75" outlineLevel="1">
      <c r="B9" s="51">
        <f t="shared" si="0"/>
        <v>10</v>
      </c>
      <c r="C9" s="52"/>
      <c r="D9" s="43" t="str">
        <f>'[1]СТАРТ+ (2)'!G67</f>
        <v>203в</v>
      </c>
      <c r="E9" s="53">
        <f>'[1]СТАРТ+ (2)'!H67</f>
        <v>2.2000000000000002</v>
      </c>
      <c r="F9" s="54">
        <v>5</v>
      </c>
      <c r="G9" s="54">
        <v>5</v>
      </c>
      <c r="H9" s="54">
        <v>5.5</v>
      </c>
      <c r="I9" s="54">
        <v>5.5</v>
      </c>
      <c r="J9" s="54">
        <v>4.5</v>
      </c>
      <c r="K9" s="55">
        <f>(SUM(F9:J9)-MAX(F9:J9)-MIN(F9:J9))</f>
        <v>15.5</v>
      </c>
      <c r="L9" s="56">
        <f>(SUM(F9:J9)-MAX(F9:J9)-MIN(F9:J9))*E9</f>
        <v>34.1</v>
      </c>
      <c r="M9" s="57">
        <f t="shared" si="1"/>
        <v>198.3</v>
      </c>
      <c r="N9" s="50"/>
    </row>
    <row r="10" spans="1:15" ht="12.75" outlineLevel="1">
      <c r="B10" s="51">
        <f t="shared" si="0"/>
        <v>10</v>
      </c>
      <c r="C10" s="52"/>
      <c r="D10" s="43" t="str">
        <f>'[1]СТАРТ+ (2)'!I67</f>
        <v>303в</v>
      </c>
      <c r="E10" s="53">
        <f>'[1]СТАРТ+ (2)'!J67</f>
        <v>2.2999999999999998</v>
      </c>
      <c r="F10" s="54">
        <v>6.5</v>
      </c>
      <c r="G10" s="54">
        <v>7</v>
      </c>
      <c r="H10" s="54">
        <v>5</v>
      </c>
      <c r="I10" s="54">
        <v>6.5</v>
      </c>
      <c r="J10" s="54">
        <v>4.5</v>
      </c>
      <c r="K10" s="55">
        <f>(SUM(F10:J10)-MAX(F10:J10)-MIN(F10:J10))</f>
        <v>18</v>
      </c>
      <c r="L10" s="56">
        <f>(SUM(F10:J10)-MAX(F10:J10)-MIN(F10:J10))*E10</f>
        <v>41.4</v>
      </c>
      <c r="M10" s="57">
        <f t="shared" si="1"/>
        <v>198.3</v>
      </c>
      <c r="N10" s="50"/>
    </row>
    <row r="11" spans="1:15" ht="12.75" outlineLevel="1">
      <c r="B11" s="51">
        <f t="shared" si="0"/>
        <v>10</v>
      </c>
      <c r="C11" s="60"/>
      <c r="D11" s="43" t="str">
        <f>'[1]СТАРТ+ (2)'!K67</f>
        <v>5134д</v>
      </c>
      <c r="E11" s="53">
        <f>'[1]СТАРТ+ (2)'!L67</f>
        <v>2.5</v>
      </c>
      <c r="F11" s="54">
        <v>6</v>
      </c>
      <c r="G11" s="54">
        <v>4.5</v>
      </c>
      <c r="H11" s="54">
        <v>5.5</v>
      </c>
      <c r="I11" s="54">
        <v>6</v>
      </c>
      <c r="J11" s="54">
        <v>7</v>
      </c>
      <c r="K11" s="55">
        <f>(SUM(F11:J11)-MAX(F11:J11)-MIN(F11:J11))</f>
        <v>17.5</v>
      </c>
      <c r="L11" s="56">
        <f>(SUM(F11:J11)-MAX(F11:J11)-MIN(F11:J11))*E11</f>
        <v>43.75</v>
      </c>
      <c r="M11" s="57">
        <f t="shared" si="1"/>
        <v>198.3</v>
      </c>
      <c r="N11" s="50"/>
    </row>
    <row r="12" spans="1:15" ht="12.75" outlineLevel="1">
      <c r="B12" s="51">
        <f t="shared" si="0"/>
        <v>10</v>
      </c>
      <c r="D12" s="47" t="s">
        <v>10</v>
      </c>
      <c r="E12" s="61">
        <f>SUM(E7:E11)</f>
        <v>12.1</v>
      </c>
      <c r="F12" s="62"/>
      <c r="G12" s="62"/>
      <c r="H12" s="62"/>
      <c r="I12" s="62"/>
      <c r="J12" s="62"/>
      <c r="K12" s="63"/>
      <c r="L12" s="64">
        <f>SUM(L7:L11)</f>
        <v>198.3</v>
      </c>
      <c r="M12" s="57">
        <f t="shared" si="1"/>
        <v>198.3</v>
      </c>
      <c r="N12" s="50"/>
    </row>
    <row r="13" spans="1:15" s="49" customFormat="1" ht="15">
      <c r="A13" s="43">
        <v>2</v>
      </c>
      <c r="B13" s="44">
        <f>'[1]СТАРТ+ (2)'!B59</f>
        <v>9</v>
      </c>
      <c r="C13" s="45" t="str">
        <f>'[1]СТАРТ+ (2)'!C59</f>
        <v>Андрюшечкина Мария,2006,КМС,Тольятти,МБУДОКСДЮСШОР№10"Олимп"</v>
      </c>
      <c r="D13" s="43"/>
      <c r="E13" s="43"/>
      <c r="F13" s="45"/>
      <c r="G13" s="45"/>
      <c r="H13" s="45"/>
      <c r="I13" s="45"/>
      <c r="J13" s="45"/>
      <c r="K13" s="45"/>
      <c r="L13" s="43"/>
      <c r="M13" s="46">
        <f>SUM(L19)</f>
        <v>196.29999999999998</v>
      </c>
      <c r="N13" s="47" t="s">
        <v>9</v>
      </c>
      <c r="O13" s="48" t="str">
        <f>'[1]СТАРТ+ (2)'!S59</f>
        <v>Михайлов А.Н.</v>
      </c>
    </row>
    <row r="14" spans="1:15" ht="12.75" outlineLevel="1">
      <c r="B14" s="51">
        <f t="shared" ref="B14:B19" si="2">B13</f>
        <v>9</v>
      </c>
      <c r="C14" s="52"/>
      <c r="D14" s="43" t="str">
        <f>'[1]СТАРТ+ (2)'!C60</f>
        <v>105в</v>
      </c>
      <c r="E14" s="53">
        <f>'[1]СТАРТ+ (2)'!D60</f>
        <v>2.4</v>
      </c>
      <c r="F14" s="54">
        <v>6.5</v>
      </c>
      <c r="G14" s="54">
        <v>5.5</v>
      </c>
      <c r="H14" s="54">
        <v>6</v>
      </c>
      <c r="I14" s="54">
        <v>6.5</v>
      </c>
      <c r="J14" s="54">
        <v>7</v>
      </c>
      <c r="K14" s="55">
        <f>(SUM(F14:J14)-MAX(F14:J14)-MIN(F14:J14))</f>
        <v>19</v>
      </c>
      <c r="L14" s="56">
        <f>(SUM(F14:J14)-MAX(F14:J14)-MIN(F14:J14))*E14</f>
        <v>45.6</v>
      </c>
      <c r="M14" s="57">
        <f t="shared" ref="M14:M19" si="3">M13</f>
        <v>196.29999999999998</v>
      </c>
      <c r="N14" s="50"/>
      <c r="O14" s="58" t="str">
        <f>'[1]СТАРТ+ (2)'!S60</f>
        <v>Кандрашин А.В.</v>
      </c>
    </row>
    <row r="15" spans="1:15" ht="12.75" outlineLevel="1">
      <c r="B15" s="51">
        <f t="shared" si="2"/>
        <v>9</v>
      </c>
      <c r="C15" s="52"/>
      <c r="D15" s="43" t="str">
        <f>'[1]СТАРТ+ (2)'!E60</f>
        <v>405с</v>
      </c>
      <c r="E15" s="53">
        <f>'[1]СТАРТ+ (2)'!F60</f>
        <v>2.7</v>
      </c>
      <c r="F15" s="54">
        <v>5.5</v>
      </c>
      <c r="G15" s="54">
        <v>4.5</v>
      </c>
      <c r="H15" s="54">
        <v>5</v>
      </c>
      <c r="I15" s="54">
        <v>5</v>
      </c>
      <c r="J15" s="54">
        <v>5</v>
      </c>
      <c r="K15" s="55">
        <f>(SUM(F15:J15)-MAX(F15:J15)-MIN(F15:J15))</f>
        <v>15</v>
      </c>
      <c r="L15" s="56">
        <f>(SUM(F15:J15)-MAX(F15:J15)-MIN(F15:J15))*E15</f>
        <v>40.5</v>
      </c>
      <c r="M15" s="57">
        <f t="shared" si="3"/>
        <v>196.29999999999998</v>
      </c>
      <c r="N15" s="50"/>
      <c r="O15" s="58" t="str">
        <f>'[1]СТАРТ+ (2)'!S61</f>
        <v>Донцова И.В.</v>
      </c>
    </row>
    <row r="16" spans="1:15" ht="12.75" outlineLevel="1">
      <c r="B16" s="51">
        <f t="shared" si="2"/>
        <v>9</v>
      </c>
      <c r="C16" s="52"/>
      <c r="D16" s="43" t="str">
        <f>'[1]СТАРТ+ (2)'!G60</f>
        <v>301в</v>
      </c>
      <c r="E16" s="53">
        <f>'[1]СТАРТ+ (2)'!H60</f>
        <v>1.9</v>
      </c>
      <c r="F16" s="54">
        <v>5.5</v>
      </c>
      <c r="G16" s="54">
        <v>5</v>
      </c>
      <c r="H16" s="54">
        <v>5</v>
      </c>
      <c r="I16" s="54">
        <v>5.5</v>
      </c>
      <c r="J16" s="54">
        <v>5.5</v>
      </c>
      <c r="K16" s="55">
        <f>(SUM(F16:J16)-MAX(F16:J16)-MIN(F16:J16))</f>
        <v>16</v>
      </c>
      <c r="L16" s="56">
        <f>(SUM(F16:J16)-MAX(F16:J16)-MIN(F16:J16))*E16</f>
        <v>30.4</v>
      </c>
      <c r="M16" s="57">
        <f t="shared" si="3"/>
        <v>196.29999999999998</v>
      </c>
      <c r="N16" s="50"/>
      <c r="O16" s="58" t="str">
        <f>'[1]СТАРТ+ (2)'!S62</f>
        <v>Ефремов А.С.</v>
      </c>
    </row>
    <row r="17" spans="1:15" ht="12.75" outlineLevel="1">
      <c r="B17" s="51">
        <f t="shared" si="2"/>
        <v>9</v>
      </c>
      <c r="C17" s="52"/>
      <c r="D17" s="43" t="str">
        <f>'[1]СТАРТ+ (2)'!I60</f>
        <v>205с</v>
      </c>
      <c r="E17" s="53">
        <f>'[1]СТАРТ+ (2)'!J60</f>
        <v>2.8</v>
      </c>
      <c r="F17" s="54">
        <v>6</v>
      </c>
      <c r="G17" s="54">
        <v>5</v>
      </c>
      <c r="H17" s="54">
        <v>5.5</v>
      </c>
      <c r="I17" s="54">
        <v>6</v>
      </c>
      <c r="J17" s="54">
        <v>5</v>
      </c>
      <c r="K17" s="55">
        <f>(SUM(F17:J17)-MAX(F17:J17)-MIN(F17:J17))</f>
        <v>16.5</v>
      </c>
      <c r="L17" s="56">
        <f>(SUM(F17:J17)-MAX(F17:J17)-MIN(F17:J17))*E17</f>
        <v>46.199999999999996</v>
      </c>
      <c r="M17" s="57">
        <f t="shared" si="3"/>
        <v>196.29999999999998</v>
      </c>
      <c r="N17" s="50"/>
    </row>
    <row r="18" spans="1:15" ht="12.75" outlineLevel="1">
      <c r="B18" s="51">
        <f t="shared" si="2"/>
        <v>9</v>
      </c>
      <c r="C18" s="60"/>
      <c r="D18" s="43" t="str">
        <f>'[1]СТАРТ+ (2)'!K60</f>
        <v>5233д</v>
      </c>
      <c r="E18" s="53">
        <f>'[1]СТАРТ+ (2)'!L60</f>
        <v>2.4</v>
      </c>
      <c r="F18" s="54">
        <v>5</v>
      </c>
      <c r="G18" s="54">
        <v>5</v>
      </c>
      <c r="H18" s="54">
        <v>4</v>
      </c>
      <c r="I18" s="54">
        <v>5</v>
      </c>
      <c r="J18" s="54">
        <v>4</v>
      </c>
      <c r="K18" s="55">
        <f>(SUM(F18:J18)-MAX(F18:J18)-MIN(F18:J18))</f>
        <v>14</v>
      </c>
      <c r="L18" s="56">
        <f>(SUM(F18:J18)-MAX(F18:J18)-MIN(F18:J18))*E18</f>
        <v>33.6</v>
      </c>
      <c r="M18" s="57">
        <f t="shared" si="3"/>
        <v>196.29999999999998</v>
      </c>
      <c r="N18" s="50"/>
    </row>
    <row r="19" spans="1:15" ht="12.75" outlineLevel="1">
      <c r="B19" s="51">
        <f t="shared" si="2"/>
        <v>9</v>
      </c>
      <c r="D19" s="47" t="s">
        <v>10</v>
      </c>
      <c r="E19" s="61">
        <f>SUM(E14:E18)</f>
        <v>12.200000000000001</v>
      </c>
      <c r="F19" s="62"/>
      <c r="G19" s="62"/>
      <c r="H19" s="62"/>
      <c r="I19" s="62"/>
      <c r="J19" s="62"/>
      <c r="K19" s="63"/>
      <c r="L19" s="64">
        <f>SUM(L14:L18)</f>
        <v>196.29999999999998</v>
      </c>
      <c r="M19" s="57">
        <f t="shared" si="3"/>
        <v>196.29999999999998</v>
      </c>
      <c r="N19" s="50"/>
    </row>
    <row r="20" spans="1:15" s="49" customFormat="1" ht="15">
      <c r="A20" s="43">
        <v>3</v>
      </c>
      <c r="B20" s="44">
        <f>'[1]СТАРТ+ (2)'!B17</f>
        <v>3</v>
      </c>
      <c r="C20" s="45" t="str">
        <f>'[1]СТАРТ+ (2)'!C17</f>
        <v>Кашлакова Кристина,2007,I,Москва,"Юность Москвы"</v>
      </c>
      <c r="D20" s="43"/>
      <c r="E20" s="43"/>
      <c r="F20" s="45"/>
      <c r="G20" s="45"/>
      <c r="H20" s="45"/>
      <c r="I20" s="45"/>
      <c r="J20" s="45"/>
      <c r="K20" s="45"/>
      <c r="L20" s="43"/>
      <c r="M20" s="46">
        <f>SUM(L26)</f>
        <v>191.6</v>
      </c>
      <c r="N20" s="47" t="s">
        <v>9</v>
      </c>
      <c r="O20" s="48" t="str">
        <f>'[1]СТАРТ+ (2)'!S17</f>
        <v>Николаева М.А.</v>
      </c>
    </row>
    <row r="21" spans="1:15" ht="12.75" outlineLevel="1">
      <c r="B21" s="51">
        <f t="shared" ref="B21:B26" si="4">B20</f>
        <v>3</v>
      </c>
      <c r="C21" s="52"/>
      <c r="D21" s="43" t="str">
        <f>'[1]СТАРТ+ (2)'!C18</f>
        <v>105в</v>
      </c>
      <c r="E21" s="53">
        <f>'[1]СТАРТ+ (2)'!D18</f>
        <v>2.4</v>
      </c>
      <c r="F21" s="54">
        <v>7</v>
      </c>
      <c r="G21" s="54">
        <v>7</v>
      </c>
      <c r="H21" s="54">
        <v>6.5</v>
      </c>
      <c r="I21" s="54">
        <v>7</v>
      </c>
      <c r="J21" s="54">
        <v>7</v>
      </c>
      <c r="K21" s="55">
        <f>(SUM(F21:J21)-MAX(F21:J21)-MIN(F21:J21))</f>
        <v>21</v>
      </c>
      <c r="L21" s="56">
        <f>(SUM(F21:J21)-MAX(F21:J21)-MIN(F21:J21))*E21</f>
        <v>50.4</v>
      </c>
      <c r="M21" s="57">
        <f t="shared" ref="M21:M26" si="5">M20</f>
        <v>191.6</v>
      </c>
      <c r="N21" s="50"/>
      <c r="O21" s="58" t="str">
        <f>'[1]СТАРТ+ (2)'!S18</f>
        <v>Мосолова Т.Н.</v>
      </c>
    </row>
    <row r="22" spans="1:15" ht="12.75" outlineLevel="1">
      <c r="B22" s="51">
        <f t="shared" si="4"/>
        <v>3</v>
      </c>
      <c r="C22" s="52"/>
      <c r="D22" s="43" t="str">
        <f>'[1]СТАРТ+ (2)'!E18</f>
        <v>5132д</v>
      </c>
      <c r="E22" s="53">
        <f>'[1]СТАРТ+ (2)'!F18</f>
        <v>2.1</v>
      </c>
      <c r="F22" s="54">
        <v>5.5</v>
      </c>
      <c r="G22" s="54">
        <v>4</v>
      </c>
      <c r="H22" s="54">
        <v>5.5</v>
      </c>
      <c r="I22" s="54">
        <v>6</v>
      </c>
      <c r="J22" s="54">
        <v>5</v>
      </c>
      <c r="K22" s="55">
        <f>(SUM(F22:J22)-MAX(F22:J22)-MIN(F22:J22))</f>
        <v>16</v>
      </c>
      <c r="L22" s="56">
        <f>(SUM(F22:J22)-MAX(F22:J22)-MIN(F22:J22))*E22</f>
        <v>33.6</v>
      </c>
      <c r="M22" s="57">
        <f t="shared" si="5"/>
        <v>191.6</v>
      </c>
      <c r="N22" s="50"/>
      <c r="O22" s="58" t="str">
        <f>'[1]СТАРТ+ (2)'!S19</f>
        <v xml:space="preserve"> </v>
      </c>
    </row>
    <row r="23" spans="1:15" ht="12.75" outlineLevel="1">
      <c r="B23" s="51">
        <f t="shared" si="4"/>
        <v>3</v>
      </c>
      <c r="C23" s="52"/>
      <c r="D23" s="43" t="str">
        <f>'[1]СТАРТ+ (2)'!G18</f>
        <v>404с</v>
      </c>
      <c r="E23" s="53">
        <f>'[1]СТАРТ+ (2)'!H18</f>
        <v>2.4</v>
      </c>
      <c r="F23" s="54">
        <v>5.5</v>
      </c>
      <c r="G23" s="54">
        <v>4.5</v>
      </c>
      <c r="H23" s="54">
        <v>5.5</v>
      </c>
      <c r="I23" s="54">
        <v>6</v>
      </c>
      <c r="J23" s="54">
        <v>5.5</v>
      </c>
      <c r="K23" s="55">
        <f>(SUM(F23:J23)-MAX(F23:J23)-MIN(F23:J23))</f>
        <v>16.5</v>
      </c>
      <c r="L23" s="56">
        <f>(SUM(F23:J23)-MAX(F23:J23)-MIN(F23:J23))*E23</f>
        <v>39.6</v>
      </c>
      <c r="M23" s="57">
        <f t="shared" si="5"/>
        <v>191.6</v>
      </c>
      <c r="N23" s="50"/>
    </row>
    <row r="24" spans="1:15" ht="12.75" outlineLevel="1">
      <c r="B24" s="51">
        <f t="shared" si="4"/>
        <v>3</v>
      </c>
      <c r="C24" s="52"/>
      <c r="D24" s="43" t="str">
        <f>'[1]СТАРТ+ (2)'!I18</f>
        <v>303с</v>
      </c>
      <c r="E24" s="53">
        <f>'[1]СТАРТ+ (2)'!J18</f>
        <v>2</v>
      </c>
      <c r="F24" s="54">
        <v>6</v>
      </c>
      <c r="G24" s="54">
        <v>5</v>
      </c>
      <c r="H24" s="54">
        <v>5.5</v>
      </c>
      <c r="I24" s="54">
        <v>6</v>
      </c>
      <c r="J24" s="54">
        <v>6</v>
      </c>
      <c r="K24" s="55">
        <f>(SUM(F24:J24)-MAX(F24:J24)-MIN(F24:J24))</f>
        <v>17.5</v>
      </c>
      <c r="L24" s="56">
        <f>(SUM(F24:J24)-MAX(F24:J24)-MIN(F24:J24))*E24</f>
        <v>35</v>
      </c>
      <c r="M24" s="57">
        <f t="shared" si="5"/>
        <v>191.6</v>
      </c>
      <c r="N24" s="50"/>
    </row>
    <row r="25" spans="1:15" ht="12.75" outlineLevel="1">
      <c r="B25" s="51">
        <f t="shared" si="4"/>
        <v>3</v>
      </c>
      <c r="C25" s="60"/>
      <c r="D25" s="43" t="str">
        <f>'[1]СТАРТ+ (2)'!K18</f>
        <v>203в</v>
      </c>
      <c r="E25" s="53">
        <f>'[1]СТАРТ+ (2)'!L18</f>
        <v>2.2000000000000002</v>
      </c>
      <c r="F25" s="54">
        <v>5</v>
      </c>
      <c r="G25" s="54">
        <v>3.5</v>
      </c>
      <c r="H25" s="54">
        <v>5</v>
      </c>
      <c r="I25" s="54">
        <v>5</v>
      </c>
      <c r="J25" s="54">
        <v>5</v>
      </c>
      <c r="K25" s="55">
        <f>(SUM(F25:J25)-MAX(F25:J25)-MIN(F25:J25))</f>
        <v>15</v>
      </c>
      <c r="L25" s="56">
        <f>(SUM(F25:J25)-MAX(F25:J25)-MIN(F25:J25))*E25</f>
        <v>33</v>
      </c>
      <c r="M25" s="57">
        <f t="shared" si="5"/>
        <v>191.6</v>
      </c>
      <c r="N25" s="50"/>
    </row>
    <row r="26" spans="1:15" ht="12.75" outlineLevel="1">
      <c r="B26" s="51">
        <f t="shared" si="4"/>
        <v>3</v>
      </c>
      <c r="D26" s="47" t="s">
        <v>10</v>
      </c>
      <c r="E26" s="61">
        <f>SUM(E21:E25)</f>
        <v>11.100000000000001</v>
      </c>
      <c r="F26" s="62"/>
      <c r="G26" s="62"/>
      <c r="H26" s="62"/>
      <c r="I26" s="62"/>
      <c r="J26" s="62"/>
      <c r="K26" s="63"/>
      <c r="L26" s="64">
        <f>SUM(L21:L25)</f>
        <v>191.6</v>
      </c>
      <c r="M26" s="57">
        <f t="shared" si="5"/>
        <v>191.6</v>
      </c>
      <c r="N26" s="50"/>
    </row>
    <row r="27" spans="1:15" s="49" customFormat="1" ht="15">
      <c r="A27" s="43">
        <v>4</v>
      </c>
      <c r="B27" s="44">
        <f>'[1]СТАРТ+ (2)'!B38</f>
        <v>6</v>
      </c>
      <c r="C27" s="45" t="str">
        <f>'[1]СТАРТ+ (2)'!C38</f>
        <v>Данейкина Кристина,2006,КМС,Тольятти,МБУДОКСДЮСШОР№10"Олимп"</v>
      </c>
      <c r="D27" s="43"/>
      <c r="E27" s="43"/>
      <c r="F27" s="45"/>
      <c r="G27" s="45"/>
      <c r="H27" s="45"/>
      <c r="I27" s="45"/>
      <c r="J27" s="45"/>
      <c r="K27" s="45"/>
      <c r="L27" s="43"/>
      <c r="M27" s="46">
        <f>SUM(L33)</f>
        <v>187.25</v>
      </c>
      <c r="N27" s="47" t="s">
        <v>9</v>
      </c>
      <c r="O27" s="48" t="str">
        <f>'[1]СТАРТ+ (2)'!S38</f>
        <v>Михайлов А.Н.</v>
      </c>
    </row>
    <row r="28" spans="1:15" ht="12.75" outlineLevel="1">
      <c r="B28" s="51">
        <f t="shared" ref="B28:B33" si="6">B27</f>
        <v>6</v>
      </c>
      <c r="C28" s="52"/>
      <c r="D28" s="43" t="str">
        <f>'[1]СТАРТ+ (2)'!C39</f>
        <v>105в</v>
      </c>
      <c r="E28" s="53">
        <f>'[1]СТАРТ+ (2)'!D39</f>
        <v>2.4</v>
      </c>
      <c r="F28" s="54">
        <v>4.5</v>
      </c>
      <c r="G28" s="54">
        <v>4.5</v>
      </c>
      <c r="H28" s="54">
        <v>5</v>
      </c>
      <c r="I28" s="54">
        <v>5.5</v>
      </c>
      <c r="J28" s="54">
        <v>5</v>
      </c>
      <c r="K28" s="55">
        <f>(SUM(F28:J28)-MAX(F28:J28)-MIN(F28:J28))</f>
        <v>14.5</v>
      </c>
      <c r="L28" s="56">
        <f>(SUM(F28:J28)-MAX(F28:J28)-MIN(F28:J28))*E28</f>
        <v>34.799999999999997</v>
      </c>
      <c r="M28" s="57">
        <f t="shared" ref="M28:M33" si="7">M27</f>
        <v>187.25</v>
      </c>
      <c r="N28" s="50"/>
      <c r="O28" s="58" t="str">
        <f>'[1]СТАРТ+ (2)'!S39</f>
        <v>Кандрашин А.В.</v>
      </c>
    </row>
    <row r="29" spans="1:15" ht="12.75" outlineLevel="1">
      <c r="B29" s="51">
        <f t="shared" si="6"/>
        <v>6</v>
      </c>
      <c r="C29" s="52"/>
      <c r="D29" s="43" t="str">
        <f>'[1]СТАРТ+ (2)'!E39</f>
        <v>405с</v>
      </c>
      <c r="E29" s="53">
        <f>'[1]СТАРТ+ (2)'!F39</f>
        <v>2.7</v>
      </c>
      <c r="F29" s="54">
        <v>6</v>
      </c>
      <c r="G29" s="54">
        <v>5.5</v>
      </c>
      <c r="H29" s="54">
        <v>5.5</v>
      </c>
      <c r="I29" s="54">
        <v>6.5</v>
      </c>
      <c r="J29" s="54">
        <v>6.5</v>
      </c>
      <c r="K29" s="55">
        <f>(SUM(F29:J29)-MAX(F29:J29)-MIN(F29:J29))</f>
        <v>18</v>
      </c>
      <c r="L29" s="56">
        <f>(SUM(F29:J29)-MAX(F29:J29)-MIN(F29:J29))*E29</f>
        <v>48.6</v>
      </c>
      <c r="M29" s="57">
        <f t="shared" si="7"/>
        <v>187.25</v>
      </c>
      <c r="N29" s="50"/>
      <c r="O29" s="58" t="str">
        <f>'[1]СТАРТ+ (2)'!S40</f>
        <v>Донцова И.В.</v>
      </c>
    </row>
    <row r="30" spans="1:15" ht="12.75" outlineLevel="1">
      <c r="B30" s="51">
        <f t="shared" si="6"/>
        <v>6</v>
      </c>
      <c r="C30" s="52"/>
      <c r="D30" s="43" t="str">
        <f>'[1]СТАРТ+ (2)'!G39</f>
        <v>201в</v>
      </c>
      <c r="E30" s="53">
        <f>'[1]СТАРТ+ (2)'!H39</f>
        <v>1.8</v>
      </c>
      <c r="F30" s="54">
        <v>6</v>
      </c>
      <c r="G30" s="54">
        <v>5</v>
      </c>
      <c r="H30" s="54">
        <v>5.5</v>
      </c>
      <c r="I30" s="54">
        <v>6</v>
      </c>
      <c r="J30" s="54">
        <v>6.5</v>
      </c>
      <c r="K30" s="55">
        <f>(SUM(F30:J30)-MAX(F30:J30)-MIN(F30:J30))</f>
        <v>17.5</v>
      </c>
      <c r="L30" s="56">
        <f>(SUM(F30:J30)-MAX(F30:J30)-MIN(F30:J30))*E30</f>
        <v>31.5</v>
      </c>
      <c r="M30" s="57">
        <f t="shared" si="7"/>
        <v>187.25</v>
      </c>
      <c r="N30" s="50"/>
      <c r="O30" s="58" t="str">
        <f>'[1]СТАРТ+ (2)'!S41</f>
        <v>Ефремов А.С.</v>
      </c>
    </row>
    <row r="31" spans="1:15" ht="12.75" outlineLevel="1">
      <c r="B31" s="51">
        <f t="shared" si="6"/>
        <v>6</v>
      </c>
      <c r="C31" s="52"/>
      <c r="D31" s="43" t="str">
        <f>'[1]СТАРТ+ (2)'!I39</f>
        <v>301в</v>
      </c>
      <c r="E31" s="53">
        <f>'[1]СТАРТ+ (2)'!J39</f>
        <v>1.9</v>
      </c>
      <c r="F31" s="54">
        <v>6.5</v>
      </c>
      <c r="G31" s="54">
        <v>5</v>
      </c>
      <c r="H31" s="54">
        <v>5.5</v>
      </c>
      <c r="I31" s="54">
        <v>6.5</v>
      </c>
      <c r="J31" s="54">
        <v>6.5</v>
      </c>
      <c r="K31" s="55">
        <f>(SUM(F31:J31)-MAX(F31:J31)-MIN(F31:J31))</f>
        <v>18.5</v>
      </c>
      <c r="L31" s="56">
        <f>(SUM(F31:J31)-MAX(F31:J31)-MIN(F31:J31))*E31</f>
        <v>35.15</v>
      </c>
      <c r="M31" s="57">
        <f t="shared" si="7"/>
        <v>187.25</v>
      </c>
      <c r="N31" s="50"/>
    </row>
    <row r="32" spans="1:15" ht="12.75" outlineLevel="1">
      <c r="B32" s="51">
        <f t="shared" si="6"/>
        <v>6</v>
      </c>
      <c r="C32" s="60"/>
      <c r="D32" s="43" t="str">
        <f>'[1]СТАРТ+ (2)'!K39</f>
        <v>5233д</v>
      </c>
      <c r="E32" s="53">
        <f>'[1]СТАРТ+ (2)'!L39</f>
        <v>2.4</v>
      </c>
      <c r="F32" s="54">
        <v>5.5</v>
      </c>
      <c r="G32" s="54">
        <v>5</v>
      </c>
      <c r="H32" s="54">
        <v>4.5</v>
      </c>
      <c r="I32" s="54">
        <v>5.5</v>
      </c>
      <c r="J32" s="54">
        <v>5</v>
      </c>
      <c r="K32" s="55">
        <f>(SUM(F32:J32)-MAX(F32:J32)-MIN(F32:J32))</f>
        <v>15.5</v>
      </c>
      <c r="L32" s="56">
        <f>(SUM(F32:J32)-MAX(F32:J32)-MIN(F32:J32))*E32</f>
        <v>37.199999999999996</v>
      </c>
      <c r="M32" s="57">
        <f t="shared" si="7"/>
        <v>187.25</v>
      </c>
      <c r="N32" s="50"/>
    </row>
    <row r="33" spans="1:15" ht="12.75" outlineLevel="1">
      <c r="B33" s="51">
        <f t="shared" si="6"/>
        <v>6</v>
      </c>
      <c r="D33" s="47" t="s">
        <v>10</v>
      </c>
      <c r="E33" s="61">
        <f>SUM(E28:E32)</f>
        <v>11.2</v>
      </c>
      <c r="F33" s="62"/>
      <c r="G33" s="62"/>
      <c r="H33" s="62"/>
      <c r="I33" s="62"/>
      <c r="J33" s="62"/>
      <c r="K33" s="63"/>
      <c r="L33" s="64">
        <f>SUM(L28:L32)</f>
        <v>187.25</v>
      </c>
      <c r="M33" s="57">
        <f t="shared" si="7"/>
        <v>187.25</v>
      </c>
      <c r="N33" s="50"/>
    </row>
    <row r="34" spans="1:15" s="49" customFormat="1" ht="15">
      <c r="A34" s="43">
        <v>5</v>
      </c>
      <c r="B34" s="44">
        <f>'[1]СТАРТ+ (2)'!B52</f>
        <v>8</v>
      </c>
      <c r="C34" s="45" t="str">
        <f>'[1]СТАРТ+ (2)'!C52</f>
        <v>Никитина Полина,2007,II,Челябинск,МБУ СШОР-7</v>
      </c>
      <c r="D34" s="43"/>
      <c r="E34" s="43"/>
      <c r="F34" s="45"/>
      <c r="G34" s="45"/>
      <c r="H34" s="45"/>
      <c r="I34" s="45"/>
      <c r="J34" s="45"/>
      <c r="K34" s="45"/>
      <c r="L34" s="43"/>
      <c r="M34" s="46">
        <f>SUM(L40)</f>
        <v>184.20000000000002</v>
      </c>
      <c r="N34" s="47" t="s">
        <v>9</v>
      </c>
      <c r="O34" s="48" t="str">
        <f>'[1]СТАРТ+ (2)'!S52</f>
        <v>Пирожков Ю.В.</v>
      </c>
    </row>
    <row r="35" spans="1:15" ht="12.75" outlineLevel="1">
      <c r="B35" s="51">
        <f t="shared" ref="B35:B40" si="8">B34</f>
        <v>8</v>
      </c>
      <c r="C35" s="52"/>
      <c r="D35" s="43" t="str">
        <f>'[1]СТАРТ+ (2)'!C53</f>
        <v>105в</v>
      </c>
      <c r="E35" s="53">
        <f>'[1]СТАРТ+ (2)'!D53</f>
        <v>2.4</v>
      </c>
      <c r="F35" s="54">
        <v>5.5</v>
      </c>
      <c r="G35" s="54">
        <v>6</v>
      </c>
      <c r="H35" s="54">
        <v>5</v>
      </c>
      <c r="I35" s="54">
        <v>5.5</v>
      </c>
      <c r="J35" s="54">
        <v>5</v>
      </c>
      <c r="K35" s="55">
        <f>(SUM(F35:J35)-MAX(F35:J35)-MIN(F35:J35))</f>
        <v>16</v>
      </c>
      <c r="L35" s="56">
        <f>(SUM(F35:J35)-MAX(F35:J35)-MIN(F35:J35))*E35</f>
        <v>38.4</v>
      </c>
      <c r="M35" s="57">
        <f t="shared" ref="M35:M40" si="9">M34</f>
        <v>184.20000000000002</v>
      </c>
      <c r="N35" s="50"/>
      <c r="O35" s="58" t="str">
        <f>'[1]СТАРТ+ (2)'!S53</f>
        <v>Остальцева А.Ю.</v>
      </c>
    </row>
    <row r="36" spans="1:15" ht="12.75" outlineLevel="1">
      <c r="B36" s="51">
        <f t="shared" si="8"/>
        <v>8</v>
      </c>
      <c r="C36" s="52"/>
      <c r="D36" s="43" t="str">
        <f>'[1]СТАРТ+ (2)'!E53</f>
        <v>201в</v>
      </c>
      <c r="E36" s="53">
        <f>'[1]СТАРТ+ (2)'!F53</f>
        <v>1.8</v>
      </c>
      <c r="F36" s="54">
        <v>7</v>
      </c>
      <c r="G36" s="54">
        <v>6.5</v>
      </c>
      <c r="H36" s="54">
        <v>6.5</v>
      </c>
      <c r="I36" s="54">
        <v>7</v>
      </c>
      <c r="J36" s="54">
        <v>6.5</v>
      </c>
      <c r="K36" s="55">
        <f>(SUM(F36:J36)-MAX(F36:J36)-MIN(F36:J36))</f>
        <v>20</v>
      </c>
      <c r="L36" s="56">
        <f>(SUM(F36:J36)-MAX(F36:J36)-MIN(F36:J36))*E36</f>
        <v>36</v>
      </c>
      <c r="M36" s="57">
        <f t="shared" si="9"/>
        <v>184.20000000000002</v>
      </c>
      <c r="N36" s="50"/>
      <c r="O36" s="58"/>
    </row>
    <row r="37" spans="1:15" ht="12.75" outlineLevel="1">
      <c r="B37" s="51">
        <f t="shared" si="8"/>
        <v>8</v>
      </c>
      <c r="C37" s="52"/>
      <c r="D37" s="43" t="str">
        <f>'[1]СТАРТ+ (2)'!G53</f>
        <v>301в</v>
      </c>
      <c r="E37" s="53">
        <f>'[1]СТАРТ+ (2)'!H53</f>
        <v>1.9</v>
      </c>
      <c r="F37" s="54">
        <v>6</v>
      </c>
      <c r="G37" s="54">
        <v>6.5</v>
      </c>
      <c r="H37" s="54">
        <v>6</v>
      </c>
      <c r="I37" s="54">
        <v>6</v>
      </c>
      <c r="J37" s="54">
        <v>5</v>
      </c>
      <c r="K37" s="55">
        <f>(SUM(F37:J37)-MAX(F37:J37)-MIN(F37:J37))</f>
        <v>18</v>
      </c>
      <c r="L37" s="56">
        <f>(SUM(F37:J37)-MAX(F37:J37)-MIN(F37:J37))*E37</f>
        <v>34.199999999999996</v>
      </c>
      <c r="M37" s="57">
        <f t="shared" si="9"/>
        <v>184.20000000000002</v>
      </c>
      <c r="N37" s="50"/>
      <c r="O37" s="58"/>
    </row>
    <row r="38" spans="1:15" ht="12.75" outlineLevel="1">
      <c r="B38" s="51">
        <f t="shared" si="8"/>
        <v>8</v>
      </c>
      <c r="C38" s="52"/>
      <c r="D38" s="43" t="str">
        <f>'[1]СТАРТ+ (2)'!I53</f>
        <v>403в</v>
      </c>
      <c r="E38" s="53">
        <f>'[1]СТАРТ+ (2)'!J53</f>
        <v>2.1</v>
      </c>
      <c r="F38" s="54">
        <v>6</v>
      </c>
      <c r="G38" s="54">
        <v>6.5</v>
      </c>
      <c r="H38" s="54">
        <v>6</v>
      </c>
      <c r="I38" s="54">
        <v>6</v>
      </c>
      <c r="J38" s="54">
        <v>6</v>
      </c>
      <c r="K38" s="55">
        <f>(SUM(F38:J38)-MAX(F38:J38)-MIN(F38:J38))</f>
        <v>18</v>
      </c>
      <c r="L38" s="56">
        <f>(SUM(F38:J38)-MAX(F38:J38)-MIN(F38:J38))*E38</f>
        <v>37.800000000000004</v>
      </c>
      <c r="M38" s="57">
        <f t="shared" si="9"/>
        <v>184.20000000000002</v>
      </c>
      <c r="N38" s="50"/>
    </row>
    <row r="39" spans="1:15" ht="12.75" outlineLevel="1">
      <c r="B39" s="51">
        <f t="shared" si="8"/>
        <v>8</v>
      </c>
      <c r="C39" s="60"/>
      <c r="D39" s="43" t="str">
        <f>'[1]СТАРТ+ (2)'!K53</f>
        <v>5132д</v>
      </c>
      <c r="E39" s="53">
        <f>'[1]СТАРТ+ (2)'!L53</f>
        <v>2.1</v>
      </c>
      <c r="F39" s="54">
        <v>5.5</v>
      </c>
      <c r="G39" s="54">
        <v>6</v>
      </c>
      <c r="H39" s="54">
        <v>6</v>
      </c>
      <c r="I39" s="54">
        <v>6</v>
      </c>
      <c r="J39" s="54">
        <v>6</v>
      </c>
      <c r="K39" s="55">
        <f>(SUM(F39:J39)-MAX(F39:J39)-MIN(F39:J39))</f>
        <v>18</v>
      </c>
      <c r="L39" s="56">
        <f>(SUM(F39:J39)-MAX(F39:J39)-MIN(F39:J39))*E39</f>
        <v>37.800000000000004</v>
      </c>
      <c r="M39" s="57">
        <f t="shared" si="9"/>
        <v>184.20000000000002</v>
      </c>
      <c r="N39" s="50"/>
    </row>
    <row r="40" spans="1:15" ht="12.75" outlineLevel="1">
      <c r="B40" s="51">
        <f t="shared" si="8"/>
        <v>8</v>
      </c>
      <c r="D40" s="47" t="s">
        <v>10</v>
      </c>
      <c r="E40" s="61">
        <f>SUM(E35:E39)</f>
        <v>10.299999999999999</v>
      </c>
      <c r="F40" s="62"/>
      <c r="G40" s="62"/>
      <c r="H40" s="62"/>
      <c r="I40" s="62"/>
      <c r="J40" s="62"/>
      <c r="K40" s="63"/>
      <c r="L40" s="64">
        <f>SUM(L35:L39)</f>
        <v>184.20000000000002</v>
      </c>
      <c r="M40" s="57">
        <f t="shared" si="9"/>
        <v>184.20000000000002</v>
      </c>
      <c r="N40" s="50"/>
    </row>
    <row r="41" spans="1:15" s="49" customFormat="1" ht="15">
      <c r="A41" s="43">
        <v>6</v>
      </c>
      <c r="B41" s="44">
        <f>'[1]СТАРТ+ (2)'!B94</f>
        <v>14</v>
      </c>
      <c r="C41" s="45" t="str">
        <f>'[1]СТАРТ+ (2)'!C94</f>
        <v>Балбашева Кира,2007,КМС,Екатеринбург,"Дворец молодежи"</v>
      </c>
      <c r="D41" s="43"/>
      <c r="E41" s="43"/>
      <c r="F41" s="45"/>
      <c r="G41" s="45"/>
      <c r="H41" s="45"/>
      <c r="I41" s="45"/>
      <c r="J41" s="45"/>
      <c r="K41" s="45"/>
      <c r="L41" s="43"/>
      <c r="M41" s="46">
        <f>SUM(L47)</f>
        <v>179.7</v>
      </c>
      <c r="N41" s="47" t="s">
        <v>9</v>
      </c>
      <c r="O41" s="48" t="str">
        <f>'[1]СТАРТ+ (2)'!S94</f>
        <v>Селезневы А.А.,Л.Н.</v>
      </c>
    </row>
    <row r="42" spans="1:15" ht="12.75" outlineLevel="1">
      <c r="B42" s="51">
        <f t="shared" ref="B42:B47" si="10">B41</f>
        <v>14</v>
      </c>
      <c r="C42" s="52"/>
      <c r="D42" s="43" t="str">
        <f>'[1]СТАРТ+ (2)'!C95</f>
        <v>103в</v>
      </c>
      <c r="E42" s="53">
        <f>'[1]СТАРТ+ (2)'!D95</f>
        <v>1.6</v>
      </c>
      <c r="F42" s="54">
        <v>6.5</v>
      </c>
      <c r="G42" s="54">
        <v>6</v>
      </c>
      <c r="H42" s="54">
        <v>6</v>
      </c>
      <c r="I42" s="54">
        <v>6.5</v>
      </c>
      <c r="J42" s="54">
        <v>6</v>
      </c>
      <c r="K42" s="55">
        <f>(SUM(F42:J42)-MAX(F42:J42)-MIN(F42:J42))</f>
        <v>18.5</v>
      </c>
      <c r="L42" s="56">
        <f>(SUM(F42:J42)-MAX(F42:J42)-MIN(F42:J42))*E42</f>
        <v>29.6</v>
      </c>
      <c r="M42" s="57">
        <f t="shared" ref="M42:M47" si="11">M41</f>
        <v>179.7</v>
      </c>
      <c r="N42" s="50"/>
      <c r="O42" s="58"/>
    </row>
    <row r="43" spans="1:15" ht="12.75" outlineLevel="1">
      <c r="B43" s="51">
        <f t="shared" si="10"/>
        <v>14</v>
      </c>
      <c r="C43" s="52"/>
      <c r="D43" s="43" t="str">
        <f>'[1]СТАРТ+ (2)'!E95</f>
        <v>403в</v>
      </c>
      <c r="E43" s="53">
        <f>'[1]СТАРТ+ (2)'!F95</f>
        <v>2.1</v>
      </c>
      <c r="F43" s="54">
        <v>6.5</v>
      </c>
      <c r="G43" s="54">
        <v>5.5</v>
      </c>
      <c r="H43" s="54">
        <v>5.5</v>
      </c>
      <c r="I43" s="54">
        <v>6</v>
      </c>
      <c r="J43" s="54">
        <v>6</v>
      </c>
      <c r="K43" s="55">
        <f>(SUM(F43:J43)-MAX(F43:J43)-MIN(F43:J43))</f>
        <v>17.5</v>
      </c>
      <c r="L43" s="56">
        <f>(SUM(F43:J43)-MAX(F43:J43)-MIN(F43:J43))*E43</f>
        <v>36.75</v>
      </c>
      <c r="M43" s="57">
        <f t="shared" si="11"/>
        <v>179.7</v>
      </c>
      <c r="N43" s="50"/>
      <c r="O43" s="58" t="str">
        <f>'[1]СТАРТ+ (2)'!S96</f>
        <v xml:space="preserve"> </v>
      </c>
    </row>
    <row r="44" spans="1:15" ht="12.75" outlineLevel="1">
      <c r="B44" s="51">
        <f t="shared" si="10"/>
        <v>14</v>
      </c>
      <c r="C44" s="52"/>
      <c r="D44" s="43" t="str">
        <f>'[1]СТАРТ+ (2)'!G95</f>
        <v>203в</v>
      </c>
      <c r="E44" s="53">
        <f>'[1]СТАРТ+ (2)'!H95</f>
        <v>2.2000000000000002</v>
      </c>
      <c r="F44" s="54">
        <v>6.5</v>
      </c>
      <c r="G44" s="54">
        <v>5</v>
      </c>
      <c r="H44" s="54">
        <v>6</v>
      </c>
      <c r="I44" s="54">
        <v>6</v>
      </c>
      <c r="J44" s="54">
        <v>5.5</v>
      </c>
      <c r="K44" s="55">
        <f>(SUM(F44:J44)-MAX(F44:J44)-MIN(F44:J44))</f>
        <v>17.5</v>
      </c>
      <c r="L44" s="56">
        <f>(SUM(F44:J44)-MAX(F44:J44)-MIN(F44:J44))*E44</f>
        <v>38.5</v>
      </c>
      <c r="M44" s="57">
        <f t="shared" si="11"/>
        <v>179.7</v>
      </c>
      <c r="N44" s="50"/>
    </row>
    <row r="45" spans="1:15" ht="12.75" outlineLevel="1">
      <c r="B45" s="51">
        <f t="shared" si="10"/>
        <v>14</v>
      </c>
      <c r="C45" s="52"/>
      <c r="D45" s="43" t="str">
        <f>'[1]СТАРТ+ (2)'!I95</f>
        <v>301в</v>
      </c>
      <c r="E45" s="53">
        <f>'[1]СТАРТ+ (2)'!J95</f>
        <v>1.9</v>
      </c>
      <c r="F45" s="54">
        <v>6.5</v>
      </c>
      <c r="G45" s="54">
        <v>5.5</v>
      </c>
      <c r="H45" s="54">
        <v>6.5</v>
      </c>
      <c r="I45" s="54">
        <v>6.5</v>
      </c>
      <c r="J45" s="54">
        <v>7</v>
      </c>
      <c r="K45" s="55">
        <f>(SUM(F45:J45)-MAX(F45:J45)-MIN(F45:J45))</f>
        <v>19.5</v>
      </c>
      <c r="L45" s="56">
        <f>(SUM(F45:J45)-MAX(F45:J45)-MIN(F45:J45))*E45</f>
        <v>37.049999999999997</v>
      </c>
      <c r="M45" s="57">
        <f t="shared" si="11"/>
        <v>179.7</v>
      </c>
      <c r="N45" s="50"/>
    </row>
    <row r="46" spans="1:15" ht="12.75" outlineLevel="1">
      <c r="B46" s="51">
        <f t="shared" si="10"/>
        <v>14</v>
      </c>
      <c r="C46" s="60"/>
      <c r="D46" s="43" t="str">
        <f>'[1]СТАРТ+ (2)'!K95</f>
        <v>5311а</v>
      </c>
      <c r="E46" s="53">
        <f>'[1]СТАРТ+ (2)'!L95</f>
        <v>2.1</v>
      </c>
      <c r="F46" s="54">
        <v>6</v>
      </c>
      <c r="G46" s="54">
        <v>5</v>
      </c>
      <c r="H46" s="54">
        <v>6</v>
      </c>
      <c r="I46" s="54">
        <v>6.5</v>
      </c>
      <c r="J46" s="54">
        <v>6</v>
      </c>
      <c r="K46" s="55">
        <f>(SUM(F46:J46)-MAX(F46:J46)-MIN(F46:J46))</f>
        <v>18</v>
      </c>
      <c r="L46" s="56">
        <f>(SUM(F46:J46)-MAX(F46:J46)-MIN(F46:J46))*E46</f>
        <v>37.800000000000004</v>
      </c>
      <c r="M46" s="57">
        <f t="shared" si="11"/>
        <v>179.7</v>
      </c>
      <c r="N46" s="50"/>
    </row>
    <row r="47" spans="1:15" ht="12.75" outlineLevel="1">
      <c r="B47" s="51">
        <f t="shared" si="10"/>
        <v>14</v>
      </c>
      <c r="D47" s="47" t="s">
        <v>10</v>
      </c>
      <c r="E47" s="61">
        <f>SUM(E42:E46)</f>
        <v>9.9</v>
      </c>
      <c r="F47" s="62"/>
      <c r="G47" s="62"/>
      <c r="H47" s="62"/>
      <c r="I47" s="62"/>
      <c r="J47" s="62"/>
      <c r="K47" s="63"/>
      <c r="L47" s="64">
        <f>SUM(L42:L46)</f>
        <v>179.7</v>
      </c>
      <c r="M47" s="57">
        <f t="shared" si="11"/>
        <v>179.7</v>
      </c>
      <c r="N47" s="50"/>
    </row>
    <row r="48" spans="1:15" s="49" customFormat="1" ht="15">
      <c r="A48" s="43">
        <v>7</v>
      </c>
      <c r="B48" s="44">
        <f>'[1]СТАРТ+ (2)'!B80</f>
        <v>12</v>
      </c>
      <c r="C48" s="45" t="str">
        <f>'[1]СТАРТ+ (2)'!C80</f>
        <v>Коренькова Виктория,2006,КМС,Челябинск,Школа интернат сп.профиля</v>
      </c>
      <c r="D48" s="43"/>
      <c r="E48" s="43"/>
      <c r="F48" s="45"/>
      <c r="G48" s="45"/>
      <c r="H48" s="45"/>
      <c r="I48" s="45"/>
      <c r="J48" s="45"/>
      <c r="K48" s="45"/>
      <c r="L48" s="43"/>
      <c r="M48" s="46">
        <f>SUM(L54)</f>
        <v>173.2</v>
      </c>
      <c r="N48" s="47" t="s">
        <v>9</v>
      </c>
      <c r="O48" s="48" t="str">
        <f>'[1]СТАРТ+ (2)'!S80</f>
        <v>Дубинкин Г.П.</v>
      </c>
    </row>
    <row r="49" spans="1:15" ht="12.75" outlineLevel="1">
      <c r="B49" s="51">
        <f t="shared" ref="B49:B54" si="12">B48</f>
        <v>12</v>
      </c>
      <c r="C49" s="52"/>
      <c r="D49" s="43" t="str">
        <f>'[1]СТАРТ+ (2)'!C81</f>
        <v>403в</v>
      </c>
      <c r="E49" s="53">
        <f>'[1]СТАРТ+ (2)'!D81</f>
        <v>2.1</v>
      </c>
      <c r="F49" s="54">
        <v>5.5</v>
      </c>
      <c r="G49" s="54">
        <v>6</v>
      </c>
      <c r="H49" s="54">
        <v>6</v>
      </c>
      <c r="I49" s="54">
        <v>6</v>
      </c>
      <c r="J49" s="54">
        <v>5.5</v>
      </c>
      <c r="K49" s="55">
        <f>(SUM(F49:J49)-MAX(F49:J49)-MIN(F49:J49))</f>
        <v>17.5</v>
      </c>
      <c r="L49" s="56">
        <f>(SUM(F49:J49)-MAX(F49:J49)-MIN(F49:J49))*E49</f>
        <v>36.75</v>
      </c>
      <c r="M49" s="57">
        <f t="shared" ref="M49:M54" si="13">M48</f>
        <v>173.2</v>
      </c>
      <c r="N49" s="50"/>
      <c r="O49" s="58"/>
    </row>
    <row r="50" spans="1:15" ht="12.75" outlineLevel="1">
      <c r="B50" s="51">
        <f t="shared" si="12"/>
        <v>12</v>
      </c>
      <c r="C50" s="52"/>
      <c r="D50" s="43" t="str">
        <f>'[1]СТАРТ+ (2)'!E81</f>
        <v>301в</v>
      </c>
      <c r="E50" s="53">
        <f>'[1]СТАРТ+ (2)'!F81</f>
        <v>1.9</v>
      </c>
      <c r="F50" s="54">
        <v>5.5</v>
      </c>
      <c r="G50" s="54">
        <v>5.5</v>
      </c>
      <c r="H50" s="54">
        <v>6</v>
      </c>
      <c r="I50" s="54">
        <v>5</v>
      </c>
      <c r="J50" s="54">
        <v>4</v>
      </c>
      <c r="K50" s="55">
        <f>(SUM(F50:J50)-MAX(F50:J50)-MIN(F50:J50))</f>
        <v>16</v>
      </c>
      <c r="L50" s="56">
        <f>(SUM(F50:J50)-MAX(F50:J50)-MIN(F50:J50))*E50</f>
        <v>30.4</v>
      </c>
      <c r="M50" s="57">
        <f t="shared" si="13"/>
        <v>173.2</v>
      </c>
      <c r="N50" s="50"/>
      <c r="O50" s="58" t="str">
        <f>'[1]СТАРТ+ (2)'!S82</f>
        <v xml:space="preserve"> </v>
      </c>
    </row>
    <row r="51" spans="1:15" ht="12.75" outlineLevel="1">
      <c r="B51" s="51">
        <f t="shared" si="12"/>
        <v>12</v>
      </c>
      <c r="C51" s="52"/>
      <c r="D51" s="43" t="str">
        <f>'[1]СТАРТ+ (2)'!G81</f>
        <v>203в</v>
      </c>
      <c r="E51" s="53">
        <f>'[1]СТАРТ+ (2)'!H81</f>
        <v>2.2000000000000002</v>
      </c>
      <c r="F51" s="54">
        <v>3.5</v>
      </c>
      <c r="G51" s="54">
        <v>4</v>
      </c>
      <c r="H51" s="54">
        <v>4</v>
      </c>
      <c r="I51" s="54">
        <v>4</v>
      </c>
      <c r="J51" s="54">
        <v>4</v>
      </c>
      <c r="K51" s="55">
        <f>(SUM(F51:J51)-MAX(F51:J51)-MIN(F51:J51))</f>
        <v>12</v>
      </c>
      <c r="L51" s="56">
        <f>(SUM(F51:J51)-MAX(F51:J51)-MIN(F51:J51))*E51</f>
        <v>26.400000000000002</v>
      </c>
      <c r="M51" s="57">
        <f t="shared" si="13"/>
        <v>173.2</v>
      </c>
      <c r="N51" s="50"/>
    </row>
    <row r="52" spans="1:15" ht="12.75" outlineLevel="1">
      <c r="B52" s="51">
        <f t="shared" si="12"/>
        <v>12</v>
      </c>
      <c r="C52" s="52"/>
      <c r="D52" s="43" t="str">
        <f>'[1]СТАРТ+ (2)'!I81</f>
        <v>5132д</v>
      </c>
      <c r="E52" s="53">
        <f>'[1]СТАРТ+ (2)'!J81</f>
        <v>2.1</v>
      </c>
      <c r="F52" s="54">
        <v>6</v>
      </c>
      <c r="G52" s="54">
        <v>6</v>
      </c>
      <c r="H52" s="54">
        <v>6</v>
      </c>
      <c r="I52" s="54">
        <v>6.5</v>
      </c>
      <c r="J52" s="54">
        <v>7</v>
      </c>
      <c r="K52" s="55">
        <f>(SUM(F52:J52)-MAX(F52:J52)-MIN(F52:J52))</f>
        <v>18.5</v>
      </c>
      <c r="L52" s="56">
        <f>(SUM(F52:J52)-MAX(F52:J52)-MIN(F52:J52))*E52</f>
        <v>38.85</v>
      </c>
      <c r="M52" s="57">
        <f t="shared" si="13"/>
        <v>173.2</v>
      </c>
      <c r="N52" s="50"/>
    </row>
    <row r="53" spans="1:15" ht="12.75" outlineLevel="1">
      <c r="B53" s="51">
        <f t="shared" si="12"/>
        <v>12</v>
      </c>
      <c r="C53" s="60"/>
      <c r="D53" s="43" t="str">
        <f>'[1]СТАРТ+ (2)'!K81</f>
        <v>105в</v>
      </c>
      <c r="E53" s="53">
        <f>'[1]СТАРТ+ (2)'!L81</f>
        <v>2.4</v>
      </c>
      <c r="F53" s="54">
        <v>5</v>
      </c>
      <c r="G53" s="54">
        <v>6</v>
      </c>
      <c r="H53" s="54">
        <v>5.5</v>
      </c>
      <c r="I53" s="54">
        <v>5.5</v>
      </c>
      <c r="J53" s="54">
        <v>6</v>
      </c>
      <c r="K53" s="55">
        <f>(SUM(F53:J53)-MAX(F53:J53)-MIN(F53:J53))</f>
        <v>17</v>
      </c>
      <c r="L53" s="56">
        <f>(SUM(F53:J53)-MAX(F53:J53)-MIN(F53:J53))*E53</f>
        <v>40.799999999999997</v>
      </c>
      <c r="M53" s="57">
        <f t="shared" si="13"/>
        <v>173.2</v>
      </c>
      <c r="N53" s="50"/>
    </row>
    <row r="54" spans="1:15" ht="12.75" outlineLevel="1">
      <c r="B54" s="51">
        <f t="shared" si="12"/>
        <v>12</v>
      </c>
      <c r="D54" s="47" t="s">
        <v>10</v>
      </c>
      <c r="E54" s="61">
        <f>SUM(E49:E53)</f>
        <v>10.700000000000001</v>
      </c>
      <c r="F54" s="62"/>
      <c r="G54" s="62"/>
      <c r="H54" s="62"/>
      <c r="I54" s="62"/>
      <c r="J54" s="62"/>
      <c r="K54" s="63"/>
      <c r="L54" s="64">
        <f>SUM(L49:L53)</f>
        <v>173.2</v>
      </c>
      <c r="M54" s="57">
        <f t="shared" si="13"/>
        <v>173.2</v>
      </c>
      <c r="N54" s="50"/>
    </row>
    <row r="55" spans="1:15" s="49" customFormat="1" ht="15">
      <c r="A55" s="43">
        <v>8</v>
      </c>
      <c r="B55" s="44">
        <f>'[1]СТАРТ+ (2)'!B10</f>
        <v>2</v>
      </c>
      <c r="C55" s="45" t="str">
        <f>'[1]СТАРТ+ (2)'!C10</f>
        <v>Бутинова Екатерина,2006,КМС,Бузулук,СШОР</v>
      </c>
      <c r="D55" s="43"/>
      <c r="E55" s="43"/>
      <c r="F55" s="45"/>
      <c r="G55" s="45"/>
      <c r="H55" s="45"/>
      <c r="I55" s="45"/>
      <c r="J55" s="45"/>
      <c r="K55" s="45"/>
      <c r="L55" s="43"/>
      <c r="M55" s="46">
        <f>SUM(L61)</f>
        <v>172.1</v>
      </c>
      <c r="N55" s="47" t="s">
        <v>9</v>
      </c>
      <c r="O55" s="48" t="str">
        <f>'[1]СТАРТ+ (2)'!S10</f>
        <v>Постниковы Т.Н.,М.В.</v>
      </c>
    </row>
    <row r="56" spans="1:15" ht="12.75" outlineLevel="1">
      <c r="B56" s="51">
        <f t="shared" ref="B56:B61" si="14">B55</f>
        <v>2</v>
      </c>
      <c r="C56" s="52"/>
      <c r="D56" s="43" t="str">
        <f>'[1]СТАРТ+ (2)'!C11</f>
        <v>405с</v>
      </c>
      <c r="E56" s="53">
        <f>'[1]СТАРТ+ (2)'!D11</f>
        <v>2.7</v>
      </c>
      <c r="F56" s="54">
        <v>3.5</v>
      </c>
      <c r="G56" s="54">
        <v>3</v>
      </c>
      <c r="H56" s="54">
        <v>3.5</v>
      </c>
      <c r="I56" s="54">
        <v>3.5</v>
      </c>
      <c r="J56" s="54">
        <v>3.5</v>
      </c>
      <c r="K56" s="55">
        <f>(SUM(F56:J56)-MAX(F56:J56)-MIN(F56:J56))</f>
        <v>10.5</v>
      </c>
      <c r="L56" s="56">
        <f>(SUM(F56:J56)-MAX(F56:J56)-MIN(F56:J56))*E56</f>
        <v>28.35</v>
      </c>
      <c r="M56" s="57">
        <f t="shared" ref="M56:M61" si="15">M55</f>
        <v>172.1</v>
      </c>
      <c r="N56" s="50"/>
      <c r="O56" s="58"/>
    </row>
    <row r="57" spans="1:15" ht="12.75" outlineLevel="1">
      <c r="B57" s="51">
        <f t="shared" si="14"/>
        <v>2</v>
      </c>
      <c r="C57" s="52"/>
      <c r="D57" s="43" t="str">
        <f>'[1]СТАРТ+ (2)'!E11</f>
        <v>105в</v>
      </c>
      <c r="E57" s="53">
        <f>'[1]СТАРТ+ (2)'!F11</f>
        <v>2.4</v>
      </c>
      <c r="F57" s="54">
        <v>5</v>
      </c>
      <c r="G57" s="54">
        <v>5</v>
      </c>
      <c r="H57" s="54">
        <v>5.5</v>
      </c>
      <c r="I57" s="54">
        <v>5.5</v>
      </c>
      <c r="J57" s="54">
        <v>5.5</v>
      </c>
      <c r="K57" s="55">
        <f>(SUM(F57:J57)-MAX(F57:J57)-MIN(F57:J57))</f>
        <v>16</v>
      </c>
      <c r="L57" s="56">
        <f>(SUM(F57:J57)-MAX(F57:J57)-MIN(F57:J57))*E57</f>
        <v>38.4</v>
      </c>
      <c r="M57" s="57">
        <f t="shared" si="15"/>
        <v>172.1</v>
      </c>
      <c r="N57" s="50"/>
      <c r="O57" s="58"/>
    </row>
    <row r="58" spans="1:15" ht="12.75" outlineLevel="1">
      <c r="B58" s="51">
        <f t="shared" si="14"/>
        <v>2</v>
      </c>
      <c r="C58" s="52"/>
      <c r="D58" s="43" t="str">
        <f>'[1]СТАРТ+ (2)'!G11</f>
        <v>303в</v>
      </c>
      <c r="E58" s="53">
        <f>'[1]СТАРТ+ (2)'!H11</f>
        <v>2.2999999999999998</v>
      </c>
      <c r="F58" s="54">
        <v>6</v>
      </c>
      <c r="G58" s="54">
        <v>5</v>
      </c>
      <c r="H58" s="54">
        <v>5.5</v>
      </c>
      <c r="I58" s="54">
        <v>6.5</v>
      </c>
      <c r="J58" s="54">
        <v>5.5</v>
      </c>
      <c r="K58" s="55">
        <f>(SUM(F58:J58)-MAX(F58:J58)-MIN(F58:J58))</f>
        <v>17</v>
      </c>
      <c r="L58" s="56">
        <f>(SUM(F58:J58)-MAX(F58:J58)-MIN(F58:J58))*E58</f>
        <v>39.099999999999994</v>
      </c>
      <c r="M58" s="57">
        <f t="shared" si="15"/>
        <v>172.1</v>
      </c>
      <c r="N58" s="50"/>
    </row>
    <row r="59" spans="1:15" ht="12.75" outlineLevel="1">
      <c r="B59" s="51">
        <f t="shared" si="14"/>
        <v>2</v>
      </c>
      <c r="C59" s="52"/>
      <c r="D59" s="43" t="str">
        <f>'[1]СТАРТ+ (2)'!I11</f>
        <v>205с</v>
      </c>
      <c r="E59" s="53">
        <f>'[1]СТАРТ+ (2)'!J11</f>
        <v>2.8</v>
      </c>
      <c r="F59" s="54">
        <v>4.5</v>
      </c>
      <c r="G59" s="54">
        <v>4</v>
      </c>
      <c r="H59" s="54">
        <v>4</v>
      </c>
      <c r="I59" s="54">
        <v>5</v>
      </c>
      <c r="J59" s="54">
        <v>4</v>
      </c>
      <c r="K59" s="55">
        <f>(SUM(F59:J59)-MAX(F59:J59)-MIN(F59:J59))</f>
        <v>12.5</v>
      </c>
      <c r="L59" s="56">
        <f>(SUM(F59:J59)-MAX(F59:J59)-MIN(F59:J59))*E59</f>
        <v>35</v>
      </c>
      <c r="M59" s="57">
        <f t="shared" si="15"/>
        <v>172.1</v>
      </c>
      <c r="N59" s="50"/>
    </row>
    <row r="60" spans="1:15" ht="12.75" outlineLevel="1">
      <c r="B60" s="51">
        <f t="shared" si="14"/>
        <v>2</v>
      </c>
      <c r="C60" s="60"/>
      <c r="D60" s="43" t="str">
        <f>'[1]СТАРТ+ (2)'!K11</f>
        <v>5134д</v>
      </c>
      <c r="E60" s="53">
        <f>'[1]СТАРТ+ (2)'!L11</f>
        <v>2.5</v>
      </c>
      <c r="F60" s="54">
        <v>4.5</v>
      </c>
      <c r="G60" s="54">
        <v>3.5</v>
      </c>
      <c r="H60" s="54">
        <v>5</v>
      </c>
      <c r="I60" s="54">
        <v>4</v>
      </c>
      <c r="J60" s="54">
        <v>4</v>
      </c>
      <c r="K60" s="55">
        <f>(SUM(F60:J60)-MAX(F60:J60)-MIN(F60:J60))</f>
        <v>12.5</v>
      </c>
      <c r="L60" s="56">
        <f>(SUM(F60:J60)-MAX(F60:J60)-MIN(F60:J60))*E60</f>
        <v>31.25</v>
      </c>
      <c r="M60" s="57">
        <f t="shared" si="15"/>
        <v>172.1</v>
      </c>
      <c r="N60" s="50"/>
    </row>
    <row r="61" spans="1:15" ht="12.75" outlineLevel="1">
      <c r="B61" s="51">
        <f t="shared" si="14"/>
        <v>2</v>
      </c>
      <c r="D61" s="47" t="s">
        <v>10</v>
      </c>
      <c r="E61" s="61">
        <f>SUM(E56:E60)</f>
        <v>12.7</v>
      </c>
      <c r="F61" s="62"/>
      <c r="G61" s="62"/>
      <c r="H61" s="62"/>
      <c r="I61" s="62"/>
      <c r="J61" s="62"/>
      <c r="K61" s="63"/>
      <c r="L61" s="64">
        <f>SUM(L56:L60)</f>
        <v>172.1</v>
      </c>
      <c r="M61" s="57">
        <f t="shared" si="15"/>
        <v>172.1</v>
      </c>
      <c r="N61" s="50"/>
    </row>
    <row r="62" spans="1:15" s="49" customFormat="1" ht="15">
      <c r="A62" s="43">
        <v>9</v>
      </c>
      <c r="B62" s="44">
        <f>'[1]СТАРТ+ (2)'!B87</f>
        <v>13</v>
      </c>
      <c r="C62" s="45" t="str">
        <f>'[1]СТАРТ+ (2)'!C87</f>
        <v>Лобова Екатерина,2007,КМС,Екатеринбург,"Дворец молодежи"</v>
      </c>
      <c r="D62" s="43"/>
      <c r="E62" s="43"/>
      <c r="F62" s="45"/>
      <c r="G62" s="45"/>
      <c r="H62" s="45"/>
      <c r="I62" s="45"/>
      <c r="J62" s="45"/>
      <c r="K62" s="45"/>
      <c r="L62" s="43"/>
      <c r="M62" s="46">
        <f>SUM(L68)</f>
        <v>160.4</v>
      </c>
      <c r="N62" s="47" t="s">
        <v>9</v>
      </c>
      <c r="O62" s="48" t="str">
        <f>'[1]СТАРТ+ (2)'!S87</f>
        <v>Селезневы А.А.,Л.Н.</v>
      </c>
    </row>
    <row r="63" spans="1:15" ht="12.75" outlineLevel="1">
      <c r="B63" s="51">
        <f t="shared" ref="B63:B68" si="16">B62</f>
        <v>13</v>
      </c>
      <c r="C63" s="52"/>
      <c r="D63" s="43" t="str">
        <f>'[1]СТАРТ+ (2)'!C88</f>
        <v>105с</v>
      </c>
      <c r="E63" s="53">
        <f>'[1]СТАРТ+ (2)'!D88</f>
        <v>2.2000000000000002</v>
      </c>
      <c r="F63" s="54">
        <v>6</v>
      </c>
      <c r="G63" s="54">
        <v>5</v>
      </c>
      <c r="H63" s="54">
        <v>5.5</v>
      </c>
      <c r="I63" s="54">
        <v>5.5</v>
      </c>
      <c r="J63" s="54">
        <v>5</v>
      </c>
      <c r="K63" s="55">
        <f>(SUM(F63:J63)-MAX(F63:J63)-MIN(F63:J63))</f>
        <v>16</v>
      </c>
      <c r="L63" s="56">
        <f>(SUM(F63:J63)-MAX(F63:J63)-MIN(F63:J63))*E63</f>
        <v>35.200000000000003</v>
      </c>
      <c r="M63" s="57">
        <f t="shared" ref="M63:M68" si="17">M62</f>
        <v>160.4</v>
      </c>
      <c r="N63" s="50"/>
      <c r="O63" s="58"/>
    </row>
    <row r="64" spans="1:15" ht="12.75" outlineLevel="1">
      <c r="B64" s="51">
        <f t="shared" si="16"/>
        <v>13</v>
      </c>
      <c r="C64" s="52"/>
      <c r="D64" s="43" t="str">
        <f>'[1]СТАРТ+ (2)'!E88</f>
        <v>403в</v>
      </c>
      <c r="E64" s="53">
        <f>'[1]СТАРТ+ (2)'!F88</f>
        <v>2.1</v>
      </c>
      <c r="F64" s="54">
        <v>4.5</v>
      </c>
      <c r="G64" s="54">
        <v>4</v>
      </c>
      <c r="H64" s="54">
        <v>4.5</v>
      </c>
      <c r="I64" s="54">
        <v>4</v>
      </c>
      <c r="J64" s="54">
        <v>4.5</v>
      </c>
      <c r="K64" s="55">
        <f>(SUM(F64:J64)-MAX(F64:J64)-MIN(F64:J64))</f>
        <v>13</v>
      </c>
      <c r="L64" s="56">
        <f>(SUM(F64:J64)-MAX(F64:J64)-MIN(F64:J64))*E64</f>
        <v>27.3</v>
      </c>
      <c r="M64" s="57">
        <f t="shared" si="17"/>
        <v>160.4</v>
      </c>
      <c r="N64" s="50"/>
      <c r="O64" s="58" t="str">
        <f>'[1]СТАРТ+ (2)'!S89</f>
        <v xml:space="preserve"> </v>
      </c>
    </row>
    <row r="65" spans="1:15" ht="12.75" outlineLevel="1">
      <c r="B65" s="51">
        <f t="shared" si="16"/>
        <v>13</v>
      </c>
      <c r="C65" s="52"/>
      <c r="D65" s="43" t="str">
        <f>'[1]СТАРТ+ (2)'!G88</f>
        <v>203в</v>
      </c>
      <c r="E65" s="53">
        <f>'[1]СТАРТ+ (2)'!H88</f>
        <v>2.2000000000000002</v>
      </c>
      <c r="F65" s="54">
        <v>5</v>
      </c>
      <c r="G65" s="54">
        <v>4.5</v>
      </c>
      <c r="H65" s="54">
        <v>5</v>
      </c>
      <c r="I65" s="54">
        <v>5</v>
      </c>
      <c r="J65" s="54">
        <v>3.5</v>
      </c>
      <c r="K65" s="55">
        <f>(SUM(F65:J65)-MAX(F65:J65)-MIN(F65:J65))</f>
        <v>14.5</v>
      </c>
      <c r="L65" s="56">
        <f>(SUM(F65:J65)-MAX(F65:J65)-MIN(F65:J65))*E65</f>
        <v>31.900000000000002</v>
      </c>
      <c r="M65" s="57">
        <f t="shared" si="17"/>
        <v>160.4</v>
      </c>
      <c r="N65" s="50"/>
    </row>
    <row r="66" spans="1:15" ht="12.75" outlineLevel="1">
      <c r="B66" s="51">
        <f t="shared" si="16"/>
        <v>13</v>
      </c>
      <c r="C66" s="52"/>
      <c r="D66" s="43" t="str">
        <f>'[1]СТАРТ+ (2)'!I88</f>
        <v>303с</v>
      </c>
      <c r="E66" s="53">
        <f>'[1]СТАРТ+ (2)'!J88</f>
        <v>2</v>
      </c>
      <c r="F66" s="54">
        <v>5</v>
      </c>
      <c r="G66" s="54">
        <v>5</v>
      </c>
      <c r="H66" s="54">
        <v>5.5</v>
      </c>
      <c r="I66" s="54">
        <v>6</v>
      </c>
      <c r="J66" s="54">
        <v>4.5</v>
      </c>
      <c r="K66" s="55">
        <f>(SUM(F66:J66)-MAX(F66:J66)-MIN(F66:J66))</f>
        <v>15.5</v>
      </c>
      <c r="L66" s="56">
        <f>(SUM(F66:J66)-MAX(F66:J66)-MIN(F66:J66))*E66</f>
        <v>31</v>
      </c>
      <c r="M66" s="57">
        <f t="shared" si="17"/>
        <v>160.4</v>
      </c>
      <c r="N66" s="50"/>
    </row>
    <row r="67" spans="1:15" ht="12.75" outlineLevel="1">
      <c r="B67" s="51">
        <f t="shared" si="16"/>
        <v>13</v>
      </c>
      <c r="C67" s="60"/>
      <c r="D67" s="43" t="str">
        <f>'[1]СТАРТ+ (2)'!K88</f>
        <v>5211а</v>
      </c>
      <c r="E67" s="53">
        <f>'[1]СТАРТ+ (2)'!L88</f>
        <v>2</v>
      </c>
      <c r="F67" s="54">
        <v>6</v>
      </c>
      <c r="G67" s="54">
        <v>5</v>
      </c>
      <c r="H67" s="54">
        <v>5.5</v>
      </c>
      <c r="I67" s="54">
        <v>6</v>
      </c>
      <c r="J67" s="54">
        <v>6</v>
      </c>
      <c r="K67" s="55">
        <f>(SUM(F67:J67)-MAX(F67:J67)-MIN(F67:J67))</f>
        <v>17.5</v>
      </c>
      <c r="L67" s="56">
        <f>(SUM(F67:J67)-MAX(F67:J67)-MIN(F67:J67))*E67</f>
        <v>35</v>
      </c>
      <c r="M67" s="57">
        <f t="shared" si="17"/>
        <v>160.4</v>
      </c>
      <c r="N67" s="50"/>
    </row>
    <row r="68" spans="1:15" ht="12.75" outlineLevel="1">
      <c r="B68" s="51">
        <f t="shared" si="16"/>
        <v>13</v>
      </c>
      <c r="D68" s="47" t="s">
        <v>10</v>
      </c>
      <c r="E68" s="61">
        <f>SUM(E63:E67)</f>
        <v>10.5</v>
      </c>
      <c r="F68" s="62"/>
      <c r="G68" s="62"/>
      <c r="H68" s="62"/>
      <c r="I68" s="62"/>
      <c r="J68" s="62"/>
      <c r="K68" s="63"/>
      <c r="L68" s="64">
        <f>SUM(L63:L67)</f>
        <v>160.4</v>
      </c>
      <c r="M68" s="57">
        <f t="shared" si="17"/>
        <v>160.4</v>
      </c>
      <c r="N68" s="50"/>
    </row>
    <row r="69" spans="1:15" s="49" customFormat="1" ht="15">
      <c r="A69" s="43">
        <v>10</v>
      </c>
      <c r="B69" s="44">
        <f>'[1]СТАРТ+ (2)'!B73</f>
        <v>11</v>
      </c>
      <c r="C69" s="45" t="str">
        <f>'[1]СТАРТ+ (2)'!C73</f>
        <v>Шведкая Мария,2006,II,Челябинск,МБУ СШОР-7</v>
      </c>
      <c r="D69" s="43"/>
      <c r="E69" s="43"/>
      <c r="F69" s="45"/>
      <c r="G69" s="45"/>
      <c r="H69" s="45"/>
      <c r="I69" s="45"/>
      <c r="J69" s="45"/>
      <c r="K69" s="45"/>
      <c r="L69" s="43"/>
      <c r="M69" s="46">
        <f>SUM(L75)</f>
        <v>155.65</v>
      </c>
      <c r="N69" s="47" t="s">
        <v>9</v>
      </c>
      <c r="O69" s="48" t="str">
        <f>'[1]СТАРТ+ (2)'!S73</f>
        <v>Шведкий В.Н.</v>
      </c>
    </row>
    <row r="70" spans="1:15" ht="12.75" outlineLevel="1">
      <c r="B70" s="51">
        <f t="shared" ref="B70:B75" si="18">B69</f>
        <v>11</v>
      </c>
      <c r="C70" s="52"/>
      <c r="D70" s="43" t="str">
        <f>'[1]СТАРТ+ (2)'!C74</f>
        <v>403в</v>
      </c>
      <c r="E70" s="53">
        <f>'[1]СТАРТ+ (2)'!D74</f>
        <v>2.1</v>
      </c>
      <c r="F70" s="54">
        <v>7</v>
      </c>
      <c r="G70" s="54">
        <v>6</v>
      </c>
      <c r="H70" s="54">
        <v>7</v>
      </c>
      <c r="I70" s="54">
        <v>6.5</v>
      </c>
      <c r="J70" s="54">
        <v>6</v>
      </c>
      <c r="K70" s="55">
        <f>(SUM(F70:J70)-MAX(F70:J70)-MIN(F70:J70))</f>
        <v>19.5</v>
      </c>
      <c r="L70" s="56">
        <f>(SUM(F70:J70)-MAX(F70:J70)-MIN(F70:J70))*E70</f>
        <v>40.950000000000003</v>
      </c>
      <c r="M70" s="57">
        <f t="shared" ref="M70:M75" si="19">M69</f>
        <v>155.65</v>
      </c>
      <c r="N70" s="50"/>
      <c r="O70" s="58"/>
    </row>
    <row r="71" spans="1:15" ht="12.75" outlineLevel="1">
      <c r="B71" s="51">
        <f t="shared" si="18"/>
        <v>11</v>
      </c>
      <c r="C71" s="52"/>
      <c r="D71" s="43" t="str">
        <f>'[1]СТАРТ+ (2)'!E74</f>
        <v>105в</v>
      </c>
      <c r="E71" s="53">
        <f>'[1]СТАРТ+ (2)'!F74</f>
        <v>2.4</v>
      </c>
      <c r="F71" s="54">
        <v>3.5</v>
      </c>
      <c r="G71" s="54">
        <v>3</v>
      </c>
      <c r="H71" s="54">
        <v>4</v>
      </c>
      <c r="I71" s="54">
        <v>4</v>
      </c>
      <c r="J71" s="54">
        <v>3</v>
      </c>
      <c r="K71" s="55">
        <f>(SUM(F71:J71)-MAX(F71:J71)-MIN(F71:J71))</f>
        <v>10.5</v>
      </c>
      <c r="L71" s="56">
        <f>(SUM(F71:J71)-MAX(F71:J71)-MIN(F71:J71))*E71</f>
        <v>25.2</v>
      </c>
      <c r="M71" s="57">
        <f t="shared" si="19"/>
        <v>155.65</v>
      </c>
      <c r="N71" s="50"/>
      <c r="O71" s="58" t="str">
        <f>'[1]СТАРТ+ (2)'!S75</f>
        <v xml:space="preserve"> </v>
      </c>
    </row>
    <row r="72" spans="1:15" ht="12.75" outlineLevel="1">
      <c r="B72" s="51">
        <f t="shared" si="18"/>
        <v>11</v>
      </c>
      <c r="C72" s="52"/>
      <c r="D72" s="43" t="str">
        <f>'[1]СТАРТ+ (2)'!G74</f>
        <v>203с</v>
      </c>
      <c r="E72" s="53">
        <f>'[1]СТАРТ+ (2)'!H74</f>
        <v>1.9</v>
      </c>
      <c r="F72" s="54">
        <v>6</v>
      </c>
      <c r="G72" s="54">
        <v>6</v>
      </c>
      <c r="H72" s="54">
        <v>5.5</v>
      </c>
      <c r="I72" s="54">
        <v>6</v>
      </c>
      <c r="J72" s="54">
        <v>5.5</v>
      </c>
      <c r="K72" s="55">
        <f>(SUM(F72:J72)-MAX(F72:J72)-MIN(F72:J72))</f>
        <v>17.5</v>
      </c>
      <c r="L72" s="56">
        <f>(SUM(F72:J72)-MAX(F72:J72)-MIN(F72:J72))*E72</f>
        <v>33.25</v>
      </c>
      <c r="M72" s="57">
        <f t="shared" si="19"/>
        <v>155.65</v>
      </c>
      <c r="N72" s="50"/>
    </row>
    <row r="73" spans="1:15" ht="12.75" outlineLevel="1">
      <c r="B73" s="51">
        <f t="shared" si="18"/>
        <v>11</v>
      </c>
      <c r="C73" s="52"/>
      <c r="D73" s="43" t="str">
        <f>'[1]СТАРТ+ (2)'!I74</f>
        <v>303с</v>
      </c>
      <c r="E73" s="53">
        <f>'[1]СТАРТ+ (2)'!J74</f>
        <v>2</v>
      </c>
      <c r="F73" s="54">
        <v>5</v>
      </c>
      <c r="G73" s="54">
        <v>5</v>
      </c>
      <c r="H73" s="54">
        <v>5</v>
      </c>
      <c r="I73" s="54">
        <v>5</v>
      </c>
      <c r="J73" s="54">
        <v>5.5</v>
      </c>
      <c r="K73" s="55">
        <f>(SUM(F73:J73)-MAX(F73:J73)-MIN(F73:J73))</f>
        <v>15</v>
      </c>
      <c r="L73" s="56">
        <f>(SUM(F73:J73)-MAX(F73:J73)-MIN(F73:J73))*E73</f>
        <v>30</v>
      </c>
      <c r="M73" s="57">
        <f t="shared" si="19"/>
        <v>155.65</v>
      </c>
      <c r="N73" s="50"/>
    </row>
    <row r="74" spans="1:15" ht="12.75" outlineLevel="1">
      <c r="B74" s="51">
        <f t="shared" si="18"/>
        <v>11</v>
      </c>
      <c r="C74" s="60"/>
      <c r="D74" s="43" t="str">
        <f>'[1]СТАРТ+ (2)'!K74</f>
        <v>5132д</v>
      </c>
      <c r="E74" s="53">
        <f>'[1]СТАРТ+ (2)'!L74</f>
        <v>2.1</v>
      </c>
      <c r="F74" s="54">
        <v>4</v>
      </c>
      <c r="G74" s="54">
        <v>4.5</v>
      </c>
      <c r="H74" s="54">
        <v>4</v>
      </c>
      <c r="I74" s="54">
        <v>5</v>
      </c>
      <c r="J74" s="54">
        <v>3.5</v>
      </c>
      <c r="K74" s="55">
        <f>(SUM(F74:J74)-MAX(F74:J74)-MIN(F74:J74))</f>
        <v>12.5</v>
      </c>
      <c r="L74" s="56">
        <f>(SUM(F74:J74)-MAX(F74:J74)-MIN(F74:J74))*E74</f>
        <v>26.25</v>
      </c>
      <c r="M74" s="57">
        <f t="shared" si="19"/>
        <v>155.65</v>
      </c>
      <c r="N74" s="50"/>
    </row>
    <row r="75" spans="1:15" ht="12.75" outlineLevel="1">
      <c r="B75" s="51">
        <f t="shared" si="18"/>
        <v>11</v>
      </c>
      <c r="D75" s="47" t="s">
        <v>10</v>
      </c>
      <c r="E75" s="61">
        <f>SUM(E70:E74)</f>
        <v>10.5</v>
      </c>
      <c r="F75" s="62"/>
      <c r="G75" s="62"/>
      <c r="H75" s="62"/>
      <c r="I75" s="62"/>
      <c r="J75" s="62"/>
      <c r="K75" s="63"/>
      <c r="L75" s="64">
        <f>SUM(L70:L74)</f>
        <v>155.65</v>
      </c>
      <c r="M75" s="57">
        <f t="shared" si="19"/>
        <v>155.65</v>
      </c>
      <c r="N75" s="50"/>
    </row>
    <row r="76" spans="1:15" s="49" customFormat="1" ht="15">
      <c r="A76" s="43">
        <v>11</v>
      </c>
      <c r="B76" s="44">
        <f>'[1]СТАРТ+ (2)'!B3</f>
        <v>1</v>
      </c>
      <c r="C76" s="45" t="str">
        <f>'[1]СТАРТ+ (2)'!C3</f>
        <v>Коровина Алиса,2007,I,Тольятти,МБУДОКСДЮСШОР№10"Олимп"</v>
      </c>
      <c r="D76" s="43"/>
      <c r="E76" s="43"/>
      <c r="F76" s="45"/>
      <c r="G76" s="45"/>
      <c r="H76" s="45"/>
      <c r="I76" s="45"/>
      <c r="J76" s="45"/>
      <c r="K76" s="45"/>
      <c r="L76" s="43"/>
      <c r="M76" s="46">
        <f>SUM(L82)</f>
        <v>148.30000000000001</v>
      </c>
      <c r="N76" s="65"/>
      <c r="O76" s="48" t="str">
        <f>'[1]СТАРТ+ (2)'!S3</f>
        <v xml:space="preserve">Кандрашин А.В. </v>
      </c>
    </row>
    <row r="77" spans="1:15" ht="12.75" outlineLevel="1">
      <c r="B77" s="51">
        <f t="shared" ref="B77:B82" si="20">B76</f>
        <v>1</v>
      </c>
      <c r="C77" s="52"/>
      <c r="D77" s="43" t="str">
        <f>'[1]СТАРТ+ (2)'!C4</f>
        <v>201в</v>
      </c>
      <c r="E77" s="53">
        <f>'[1]СТАРТ+ (2)'!D4</f>
        <v>1.8</v>
      </c>
      <c r="F77" s="54">
        <v>6</v>
      </c>
      <c r="G77" s="54">
        <v>5</v>
      </c>
      <c r="H77" s="54">
        <v>5.5</v>
      </c>
      <c r="I77" s="54">
        <v>5.5</v>
      </c>
      <c r="J77" s="54">
        <v>5</v>
      </c>
      <c r="K77" s="55">
        <f>(SUM(F77:J77)-MAX(F77:J77)-MIN(F77:J77))</f>
        <v>16</v>
      </c>
      <c r="L77" s="56">
        <f>(SUM(F77:J77)-MAX(F77:J77)-MIN(F77:J77))*E77</f>
        <v>28.8</v>
      </c>
      <c r="M77" s="57">
        <f t="shared" ref="M77:M82" si="21">M76</f>
        <v>148.30000000000001</v>
      </c>
      <c r="N77" s="50"/>
      <c r="O77" s="58" t="str">
        <f>'[1]СТАРТ+ (2)'!S4</f>
        <v>Михайлов А.Н.</v>
      </c>
    </row>
    <row r="78" spans="1:15" ht="12.75" outlineLevel="1">
      <c r="B78" s="51">
        <f t="shared" si="20"/>
        <v>1</v>
      </c>
      <c r="C78" s="52"/>
      <c r="D78" s="43" t="str">
        <f>'[1]СТАРТ+ (2)'!E4</f>
        <v>301с</v>
      </c>
      <c r="E78" s="53">
        <f>'[1]СТАРТ+ (2)'!F4</f>
        <v>1.8</v>
      </c>
      <c r="F78" s="54">
        <v>6</v>
      </c>
      <c r="G78" s="54">
        <v>5.5</v>
      </c>
      <c r="H78" s="54">
        <v>6</v>
      </c>
      <c r="I78" s="54">
        <v>6</v>
      </c>
      <c r="J78" s="54">
        <v>5.5</v>
      </c>
      <c r="K78" s="55">
        <f>(SUM(F78:J78)-MAX(F78:J78)-MIN(F78:J78))</f>
        <v>17.5</v>
      </c>
      <c r="L78" s="56">
        <f>(SUM(F78:J78)-MAX(F78:J78)-MIN(F78:J78))*E78</f>
        <v>31.5</v>
      </c>
      <c r="M78" s="57">
        <f t="shared" si="21"/>
        <v>148.30000000000001</v>
      </c>
      <c r="N78" s="50"/>
      <c r="O78" s="58" t="str">
        <f>'[1]СТАРТ+ (2)'!S5</f>
        <v>Донцова И.В.</v>
      </c>
    </row>
    <row r="79" spans="1:15" ht="12.75" outlineLevel="1">
      <c r="B79" s="51">
        <f t="shared" si="20"/>
        <v>1</v>
      </c>
      <c r="C79" s="52"/>
      <c r="D79" s="43" t="str">
        <f>'[1]СТАРТ+ (2)'!G4</f>
        <v>404с</v>
      </c>
      <c r="E79" s="53">
        <f>'[1]СТАРТ+ (2)'!H4</f>
        <v>2.4</v>
      </c>
      <c r="F79" s="54">
        <v>4</v>
      </c>
      <c r="G79" s="54">
        <v>5</v>
      </c>
      <c r="H79" s="54">
        <v>5</v>
      </c>
      <c r="I79" s="54">
        <v>5</v>
      </c>
      <c r="J79" s="54">
        <v>4.5</v>
      </c>
      <c r="K79" s="55">
        <f>(SUM(F79:J79)-MAX(F79:J79)-MIN(F79:J79))</f>
        <v>14.5</v>
      </c>
      <c r="L79" s="56">
        <f>(SUM(F79:J79)-MAX(F79:J79)-MIN(F79:J79))*E79</f>
        <v>34.799999999999997</v>
      </c>
      <c r="M79" s="57">
        <f t="shared" si="21"/>
        <v>148.30000000000001</v>
      </c>
      <c r="N79" s="50"/>
      <c r="O79" s="58" t="str">
        <f>'[1]СТАРТ+ (2)'!S6</f>
        <v>Ефремов А.С.</v>
      </c>
    </row>
    <row r="80" spans="1:15" ht="12.75" outlineLevel="1">
      <c r="B80" s="51">
        <f t="shared" si="20"/>
        <v>1</v>
      </c>
      <c r="C80" s="52"/>
      <c r="D80" s="43" t="str">
        <f>'[1]СТАРТ+ (2)'!I4</f>
        <v>105с</v>
      </c>
      <c r="E80" s="53">
        <f>'[1]СТАРТ+ (2)'!J4</f>
        <v>2.2000000000000002</v>
      </c>
      <c r="F80" s="54">
        <v>4.5</v>
      </c>
      <c r="G80" s="54">
        <v>6</v>
      </c>
      <c r="H80" s="54">
        <v>5</v>
      </c>
      <c r="I80" s="54">
        <v>5.5</v>
      </c>
      <c r="J80" s="54">
        <v>5.5</v>
      </c>
      <c r="K80" s="55">
        <f>(SUM(F80:J80)-MAX(F80:J80)-MIN(F80:J80))</f>
        <v>16</v>
      </c>
      <c r="L80" s="56">
        <f>(SUM(F80:J80)-MAX(F80:J80)-MIN(F80:J80))*E80</f>
        <v>35.200000000000003</v>
      </c>
      <c r="M80" s="57">
        <f t="shared" si="21"/>
        <v>148.30000000000001</v>
      </c>
      <c r="N80" s="50"/>
    </row>
    <row r="81" spans="1:15" ht="12.75" outlineLevel="1">
      <c r="B81" s="51">
        <f t="shared" si="20"/>
        <v>1</v>
      </c>
      <c r="C81" s="60"/>
      <c r="D81" s="43" t="str">
        <f>'[1]СТАРТ+ (2)'!K4</f>
        <v>5211а</v>
      </c>
      <c r="E81" s="53">
        <f>'[1]СТАРТ+ (2)'!L4</f>
        <v>2</v>
      </c>
      <c r="F81" s="54">
        <v>2</v>
      </c>
      <c r="G81" s="54">
        <v>3</v>
      </c>
      <c r="H81" s="54">
        <v>3</v>
      </c>
      <c r="I81" s="54">
        <v>4</v>
      </c>
      <c r="J81" s="54">
        <v>3</v>
      </c>
      <c r="K81" s="55">
        <f>(SUM(F81:J81)-MAX(F81:J81)-MIN(F81:J81))</f>
        <v>9</v>
      </c>
      <c r="L81" s="56">
        <f>(SUM(F81:J81)-MAX(F81:J81)-MIN(F81:J81))*E81</f>
        <v>18</v>
      </c>
      <c r="M81" s="57">
        <f t="shared" si="21"/>
        <v>148.30000000000001</v>
      </c>
      <c r="N81" s="50"/>
    </row>
    <row r="82" spans="1:15" ht="12.75" outlineLevel="1">
      <c r="B82" s="51">
        <f t="shared" si="20"/>
        <v>1</v>
      </c>
      <c r="D82" s="47" t="s">
        <v>10</v>
      </c>
      <c r="E82" s="61">
        <f>SUM(E77:E81)</f>
        <v>10.199999999999999</v>
      </c>
      <c r="F82" s="62"/>
      <c r="G82" s="62"/>
      <c r="H82" s="62"/>
      <c r="I82" s="62"/>
      <c r="J82" s="62"/>
      <c r="K82" s="63"/>
      <c r="L82" s="64">
        <f>SUM(L77:L81)</f>
        <v>148.30000000000001</v>
      </c>
      <c r="M82" s="57">
        <f t="shared" si="21"/>
        <v>148.30000000000001</v>
      </c>
      <c r="N82" s="50"/>
    </row>
    <row r="83" spans="1:15" s="49" customFormat="1" ht="15">
      <c r="A83" s="43">
        <v>12</v>
      </c>
      <c r="B83" s="44">
        <f>'[1]СТАРТ+ (2)'!B45</f>
        <v>7</v>
      </c>
      <c r="C83" s="45" t="str">
        <f>'[1]СТАРТ+ (2)'!C45</f>
        <v>Серова Алина,2007,КМС,С-Петербург,СШОР по ВВС "Невская волна"</v>
      </c>
      <c r="D83" s="43"/>
      <c r="E83" s="43"/>
      <c r="F83" s="45"/>
      <c r="G83" s="45"/>
      <c r="H83" s="45"/>
      <c r="I83" s="45"/>
      <c r="J83" s="45"/>
      <c r="K83" s="45"/>
      <c r="L83" s="43"/>
      <c r="M83" s="46">
        <f>SUM(L89)</f>
        <v>137.54999999999998</v>
      </c>
      <c r="N83" s="47" t="s">
        <v>9</v>
      </c>
      <c r="O83" s="48" t="str">
        <f>'[1]СТАРТ+ (2)'!S45</f>
        <v>Данюковы Р.В.,С.О.</v>
      </c>
    </row>
    <row r="84" spans="1:15" ht="12.75" outlineLevel="1">
      <c r="B84" s="51">
        <f t="shared" ref="B84:B89" si="22">B83</f>
        <v>7</v>
      </c>
      <c r="C84" s="52"/>
      <c r="D84" s="43" t="str">
        <f>'[1]СТАРТ+ (2)'!C46</f>
        <v>403в</v>
      </c>
      <c r="E84" s="53">
        <f>'[1]СТАРТ+ (2)'!D46</f>
        <v>2.1</v>
      </c>
      <c r="F84" s="54">
        <v>6.5</v>
      </c>
      <c r="G84" s="54">
        <v>6</v>
      </c>
      <c r="H84" s="54">
        <v>7</v>
      </c>
      <c r="I84" s="54">
        <v>6.5</v>
      </c>
      <c r="J84" s="54">
        <v>6.5</v>
      </c>
      <c r="K84" s="55">
        <f>(SUM(F84:J84)-MAX(F84:J84)-MIN(F84:J84))</f>
        <v>19.5</v>
      </c>
      <c r="L84" s="56">
        <f>(SUM(F84:J84)-MAX(F84:J84)-MIN(F84:J84))*E84</f>
        <v>40.950000000000003</v>
      </c>
      <c r="M84" s="57">
        <f t="shared" ref="M84:M89" si="23">M83</f>
        <v>137.54999999999998</v>
      </c>
      <c r="N84" s="50"/>
      <c r="O84" s="58"/>
    </row>
    <row r="85" spans="1:15" ht="12.75" outlineLevel="1">
      <c r="B85" s="51">
        <f t="shared" si="22"/>
        <v>7</v>
      </c>
      <c r="C85" s="52"/>
      <c r="D85" s="43" t="str">
        <f>'[1]СТАРТ+ (2)'!E46</f>
        <v>105в</v>
      </c>
      <c r="E85" s="53">
        <f>'[1]СТАРТ+ (2)'!F46</f>
        <v>2.4</v>
      </c>
      <c r="F85" s="54">
        <v>3</v>
      </c>
      <c r="G85" s="54">
        <v>2</v>
      </c>
      <c r="H85" s="54">
        <v>4.5</v>
      </c>
      <c r="I85" s="54">
        <v>3.5</v>
      </c>
      <c r="J85" s="54">
        <v>4</v>
      </c>
      <c r="K85" s="55">
        <f>(SUM(F85:J85)-MAX(F85:J85)-MIN(F85:J85))</f>
        <v>10.5</v>
      </c>
      <c r="L85" s="56">
        <f>(SUM(F85:J85)-MAX(F85:J85)-MIN(F85:J85))*E85</f>
        <v>25.2</v>
      </c>
      <c r="M85" s="57">
        <f t="shared" si="23"/>
        <v>137.54999999999998</v>
      </c>
      <c r="N85" s="50"/>
      <c r="O85" s="58" t="str">
        <f>'[1]СТАРТ+ (2)'!S47</f>
        <v xml:space="preserve"> </v>
      </c>
    </row>
    <row r="86" spans="1:15" ht="12.75" outlineLevel="1">
      <c r="B86" s="51">
        <f t="shared" si="22"/>
        <v>7</v>
      </c>
      <c r="C86" s="52"/>
      <c r="D86" s="43" t="str">
        <f>'[1]СТАРТ+ (2)'!G46</f>
        <v>205с</v>
      </c>
      <c r="E86" s="53">
        <f>'[1]СТАРТ+ (2)'!H46</f>
        <v>2.8</v>
      </c>
      <c r="F86" s="54">
        <v>5</v>
      </c>
      <c r="G86" s="54">
        <v>4</v>
      </c>
      <c r="H86" s="54">
        <v>3.5</v>
      </c>
      <c r="I86" s="54">
        <v>5</v>
      </c>
      <c r="J86" s="54">
        <v>5</v>
      </c>
      <c r="K86" s="55">
        <f>(SUM(F86:J86)-MAX(F86:J86)-MIN(F86:J86))</f>
        <v>14</v>
      </c>
      <c r="L86" s="56">
        <f>(SUM(F86:J86)-MAX(F86:J86)-MIN(F86:J86))*E86</f>
        <v>39.199999999999996</v>
      </c>
      <c r="M86" s="57">
        <f t="shared" si="23"/>
        <v>137.54999999999998</v>
      </c>
      <c r="N86" s="50"/>
    </row>
    <row r="87" spans="1:15" ht="12.75" outlineLevel="1">
      <c r="B87" s="51">
        <f t="shared" si="22"/>
        <v>7</v>
      </c>
      <c r="C87" s="52"/>
      <c r="D87" s="43" t="str">
        <f>'[1]СТАРТ+ (2)'!I46</f>
        <v>305с</v>
      </c>
      <c r="E87" s="53">
        <f>'[1]СТАРТ+ (2)'!J46</f>
        <v>2.8</v>
      </c>
      <c r="F87" s="54">
        <v>4</v>
      </c>
      <c r="G87" s="54">
        <v>3</v>
      </c>
      <c r="H87" s="54">
        <v>3.5</v>
      </c>
      <c r="I87" s="54">
        <v>4</v>
      </c>
      <c r="J87" s="54">
        <v>4</v>
      </c>
      <c r="K87" s="55">
        <f>(SUM(F87:J87)-MAX(F87:J87)-MIN(F87:J87))</f>
        <v>11.5</v>
      </c>
      <c r="L87" s="56">
        <f>(SUM(F87:J87)-MAX(F87:J87)-MIN(F87:J87))*E87</f>
        <v>32.199999999999996</v>
      </c>
      <c r="M87" s="57">
        <f t="shared" si="23"/>
        <v>137.54999999999998</v>
      </c>
      <c r="N87" s="50"/>
    </row>
    <row r="88" spans="1:15" ht="12.75" outlineLevel="1">
      <c r="B88" s="51">
        <f t="shared" si="22"/>
        <v>7</v>
      </c>
      <c r="C88" s="60"/>
      <c r="D88" s="43" t="str">
        <f>'[1]СТАРТ+ (2)'!K46</f>
        <v>5132д</v>
      </c>
      <c r="E88" s="53">
        <f>'[1]СТАРТ+ (2)'!L46</f>
        <v>2.1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5">
        <f>(SUM(F88:J88)-MAX(F88:J88)-MIN(F88:J88))</f>
        <v>0</v>
      </c>
      <c r="L88" s="56">
        <f>(SUM(F88:J88)-MAX(F88:J88)-MIN(F88:J88))*E88</f>
        <v>0</v>
      </c>
      <c r="M88" s="57">
        <f t="shared" si="23"/>
        <v>137.54999999999998</v>
      </c>
      <c r="N88" s="50"/>
    </row>
    <row r="89" spans="1:15" ht="12.75" outlineLevel="1">
      <c r="B89" s="51">
        <f t="shared" si="22"/>
        <v>7</v>
      </c>
      <c r="D89" s="47" t="s">
        <v>10</v>
      </c>
      <c r="E89" s="61">
        <f>SUM(E84:E88)</f>
        <v>12.2</v>
      </c>
      <c r="F89" s="62"/>
      <c r="G89" s="62"/>
      <c r="H89" s="62"/>
      <c r="I89" s="62"/>
      <c r="J89" s="62"/>
      <c r="K89" s="63"/>
      <c r="L89" s="64">
        <f>SUM(L84:L88)</f>
        <v>137.54999999999998</v>
      </c>
      <c r="M89" s="57">
        <f t="shared" si="23"/>
        <v>137.54999999999998</v>
      </c>
      <c r="N89" s="50"/>
    </row>
    <row r="90" spans="1:15" s="49" customFormat="1" ht="15">
      <c r="A90" s="43">
        <v>13</v>
      </c>
      <c r="B90" s="44">
        <f>'[1]СТАРТ+ (2)'!B24</f>
        <v>4</v>
      </c>
      <c r="C90" s="45" t="str">
        <f>'[1]СТАРТ+ (2)'!C24</f>
        <v>Каримова Карина,2006,II,Челябинск,МБУ СШОР-7</v>
      </c>
      <c r="D90" s="43"/>
      <c r="E90" s="43"/>
      <c r="F90" s="45"/>
      <c r="G90" s="45"/>
      <c r="H90" s="45"/>
      <c r="I90" s="45"/>
      <c r="J90" s="45"/>
      <c r="K90" s="45"/>
      <c r="L90" s="43"/>
      <c r="M90" s="46">
        <f>SUM(L96)</f>
        <v>135.35</v>
      </c>
      <c r="N90" s="47" t="s">
        <v>9</v>
      </c>
      <c r="O90" s="48" t="str">
        <f>'[1]СТАРТ+ (2)'!S24</f>
        <v>Шведкий В.Н.</v>
      </c>
    </row>
    <row r="91" spans="1:15" ht="12.75" outlineLevel="1">
      <c r="B91" s="51">
        <f t="shared" ref="B91:B96" si="24">B90</f>
        <v>4</v>
      </c>
      <c r="C91" s="52"/>
      <c r="D91" s="43" t="str">
        <f>'[1]СТАРТ+ (2)'!C25</f>
        <v>403в</v>
      </c>
      <c r="E91" s="53">
        <f>'[1]СТАРТ+ (2)'!D25</f>
        <v>2.1</v>
      </c>
      <c r="F91" s="54">
        <v>4</v>
      </c>
      <c r="G91" s="54">
        <v>4</v>
      </c>
      <c r="H91" s="54">
        <v>3.5</v>
      </c>
      <c r="I91" s="54">
        <v>3.5</v>
      </c>
      <c r="J91" s="54">
        <v>4</v>
      </c>
      <c r="K91" s="55">
        <f>(SUM(F91:J91)-MAX(F91:J91)-MIN(F91:J91))</f>
        <v>11.5</v>
      </c>
      <c r="L91" s="56">
        <f>(SUM(F91:J91)-MAX(F91:J91)-MIN(F91:J91))*E91</f>
        <v>24.150000000000002</v>
      </c>
      <c r="M91" s="57">
        <f t="shared" ref="M91:M96" si="25">M90</f>
        <v>135.35</v>
      </c>
      <c r="N91" s="50"/>
      <c r="O91" s="58"/>
    </row>
    <row r="92" spans="1:15" ht="12.75" outlineLevel="1">
      <c r="B92" s="51">
        <f t="shared" si="24"/>
        <v>4</v>
      </c>
      <c r="C92" s="52"/>
      <c r="D92" s="43" t="str">
        <f>'[1]СТАРТ+ (2)'!E25</f>
        <v>103в</v>
      </c>
      <c r="E92" s="53">
        <f>'[1]СТАРТ+ (2)'!F25</f>
        <v>1.6</v>
      </c>
      <c r="F92" s="54">
        <v>5.5</v>
      </c>
      <c r="G92" s="54">
        <v>5.5</v>
      </c>
      <c r="H92" s="54">
        <v>6</v>
      </c>
      <c r="I92" s="54">
        <v>6</v>
      </c>
      <c r="J92" s="54">
        <v>6</v>
      </c>
      <c r="K92" s="55">
        <f>(SUM(F92:J92)-MAX(F92:J92)-MIN(F92:J92))</f>
        <v>17.5</v>
      </c>
      <c r="L92" s="56">
        <f>(SUM(F92:J92)-MAX(F92:J92)-MIN(F92:J92))*E92</f>
        <v>28</v>
      </c>
      <c r="M92" s="57">
        <f t="shared" si="25"/>
        <v>135.35</v>
      </c>
      <c r="N92" s="50"/>
      <c r="O92" s="58" t="str">
        <f>'[1]СТАРТ+ (2)'!S26</f>
        <v xml:space="preserve"> </v>
      </c>
    </row>
    <row r="93" spans="1:15" ht="12.75" outlineLevel="1">
      <c r="B93" s="51">
        <f t="shared" si="24"/>
        <v>4</v>
      </c>
      <c r="C93" s="52"/>
      <c r="D93" s="43" t="str">
        <f>'[1]СТАРТ+ (2)'!G25</f>
        <v>203с</v>
      </c>
      <c r="E93" s="53">
        <f>'[1]СТАРТ+ (2)'!H25</f>
        <v>1.9</v>
      </c>
      <c r="F93" s="54">
        <v>4</v>
      </c>
      <c r="G93" s="54">
        <v>4</v>
      </c>
      <c r="H93" s="54">
        <v>4</v>
      </c>
      <c r="I93" s="54">
        <v>4.5</v>
      </c>
      <c r="J93" s="54">
        <v>4</v>
      </c>
      <c r="K93" s="55">
        <f>(SUM(F93:J93)-MAX(F93:J93)-MIN(F93:J93))</f>
        <v>12</v>
      </c>
      <c r="L93" s="56">
        <f>(SUM(F93:J93)-MAX(F93:J93)-MIN(F93:J93))*E93</f>
        <v>22.799999999999997</v>
      </c>
      <c r="M93" s="57">
        <f t="shared" si="25"/>
        <v>135.35</v>
      </c>
      <c r="N93" s="50"/>
    </row>
    <row r="94" spans="1:15" ht="12.75" outlineLevel="1">
      <c r="B94" s="51">
        <f t="shared" si="24"/>
        <v>4</v>
      </c>
      <c r="C94" s="52"/>
      <c r="D94" s="43" t="str">
        <f>'[1]СТАРТ+ (2)'!I25</f>
        <v>303с</v>
      </c>
      <c r="E94" s="53">
        <f>'[1]СТАРТ+ (2)'!J25</f>
        <v>2</v>
      </c>
      <c r="F94" s="54">
        <v>5</v>
      </c>
      <c r="G94" s="54">
        <v>5</v>
      </c>
      <c r="H94" s="54">
        <v>6</v>
      </c>
      <c r="I94" s="54">
        <v>5.5</v>
      </c>
      <c r="J94" s="54">
        <v>5</v>
      </c>
      <c r="K94" s="55">
        <f>(SUM(F94:J94)-MAX(F94:J94)-MIN(F94:J94))</f>
        <v>15.5</v>
      </c>
      <c r="L94" s="56">
        <f>(SUM(F94:J94)-MAX(F94:J94)-MIN(F94:J94))*E94</f>
        <v>31</v>
      </c>
      <c r="M94" s="57">
        <f t="shared" si="25"/>
        <v>135.35</v>
      </c>
      <c r="N94" s="50"/>
    </row>
    <row r="95" spans="1:15" ht="12.75" outlineLevel="1">
      <c r="B95" s="51">
        <f t="shared" si="24"/>
        <v>4</v>
      </c>
      <c r="C95" s="60"/>
      <c r="D95" s="43" t="str">
        <f>'[1]СТАРТ+ (2)'!K25</f>
        <v>5132д</v>
      </c>
      <c r="E95" s="53">
        <f>'[1]СТАРТ+ (2)'!L25</f>
        <v>2.1</v>
      </c>
      <c r="F95" s="54">
        <v>4.5</v>
      </c>
      <c r="G95" s="54">
        <v>4.5</v>
      </c>
      <c r="H95" s="54">
        <v>5</v>
      </c>
      <c r="I95" s="54">
        <v>5</v>
      </c>
      <c r="J95" s="54">
        <v>4.5</v>
      </c>
      <c r="K95" s="55">
        <f>(SUM(F95:J95)-MAX(F95:J95)-MIN(F95:J95))</f>
        <v>14</v>
      </c>
      <c r="L95" s="56">
        <f>(SUM(F95:J95)-MAX(F95:J95)-MIN(F95:J95))*E95</f>
        <v>29.400000000000002</v>
      </c>
      <c r="M95" s="57">
        <f t="shared" si="25"/>
        <v>135.35</v>
      </c>
      <c r="N95" s="50"/>
    </row>
    <row r="96" spans="1:15" ht="12.75" outlineLevel="1">
      <c r="B96" s="51">
        <f t="shared" si="24"/>
        <v>4</v>
      </c>
      <c r="D96" s="47" t="s">
        <v>10</v>
      </c>
      <c r="E96" s="61">
        <f>SUM(E91:E95)</f>
        <v>9.6999999999999993</v>
      </c>
      <c r="F96" s="62"/>
      <c r="G96" s="62"/>
      <c r="H96" s="62"/>
      <c r="I96" s="62"/>
      <c r="J96" s="62"/>
      <c r="K96" s="63"/>
      <c r="L96" s="64">
        <f>SUM(L91:L95)</f>
        <v>135.35</v>
      </c>
      <c r="M96" s="57">
        <f t="shared" si="25"/>
        <v>135.35</v>
      </c>
      <c r="N96" s="50"/>
    </row>
    <row r="97" spans="1:15" s="49" customFormat="1" ht="15">
      <c r="A97" s="43">
        <v>14</v>
      </c>
      <c r="B97" s="44">
        <f>'[1]СТАРТ+ (2)'!B31</f>
        <v>5</v>
      </c>
      <c r="C97" s="45" t="str">
        <f>'[1]СТАРТ+ (2)'!C31</f>
        <v>Стрельцова Алена,2007,I,Тольятти,МБУДОКСДЮСШОР№10"Олимп"</v>
      </c>
      <c r="D97" s="43"/>
      <c r="E97" s="43"/>
      <c r="F97" s="45"/>
      <c r="G97" s="45"/>
      <c r="H97" s="45"/>
      <c r="I97" s="45"/>
      <c r="J97" s="45"/>
      <c r="K97" s="45"/>
      <c r="L97" s="43"/>
      <c r="M97" s="46">
        <f>SUM(L103)</f>
        <v>116.25</v>
      </c>
      <c r="N97" s="47" t="s">
        <v>9</v>
      </c>
      <c r="O97" s="48" t="str">
        <f>'[1]СТАРТ+ (2)'!S31</f>
        <v>Михайлов А.Н.</v>
      </c>
    </row>
    <row r="98" spans="1:15" ht="12.75" outlineLevel="1">
      <c r="B98" s="51">
        <f t="shared" ref="B98:B103" si="26">B97</f>
        <v>5</v>
      </c>
      <c r="C98" s="52"/>
      <c r="D98" s="43" t="str">
        <f>'[1]СТАРТ+ (2)'!C32</f>
        <v>105с</v>
      </c>
      <c r="E98" s="53">
        <f>'[1]СТАРТ+ (2)'!D32</f>
        <v>2.2000000000000002</v>
      </c>
      <c r="F98" s="54">
        <v>3</v>
      </c>
      <c r="G98" s="54">
        <v>3.5</v>
      </c>
      <c r="H98" s="54">
        <v>3.5</v>
      </c>
      <c r="I98" s="54">
        <v>4</v>
      </c>
      <c r="J98" s="54">
        <v>3.5</v>
      </c>
      <c r="K98" s="55">
        <f>(SUM(F98:J98)-MAX(F98:J98)-MIN(F98:J98))</f>
        <v>10.5</v>
      </c>
      <c r="L98" s="56">
        <f>(SUM(F98:J98)-MAX(F98:J98)-MIN(F98:J98))*E98</f>
        <v>23.1</v>
      </c>
      <c r="M98" s="57">
        <f t="shared" ref="M98:M103" si="27">M97</f>
        <v>116.25</v>
      </c>
      <c r="N98" s="50"/>
      <c r="O98" s="58" t="str">
        <f>'[1]СТАРТ+ (2)'!S32</f>
        <v>Кандрашин А.В.</v>
      </c>
    </row>
    <row r="99" spans="1:15" ht="12.75" outlineLevel="1">
      <c r="B99" s="51">
        <f t="shared" si="26"/>
        <v>5</v>
      </c>
      <c r="C99" s="52"/>
      <c r="D99" s="43" t="str">
        <f>'[1]СТАРТ+ (2)'!E32</f>
        <v>403в</v>
      </c>
      <c r="E99" s="53">
        <f>'[1]СТАРТ+ (2)'!F32</f>
        <v>2.1</v>
      </c>
      <c r="F99" s="54">
        <v>2.5</v>
      </c>
      <c r="G99" s="54">
        <v>3</v>
      </c>
      <c r="H99" s="54">
        <v>3</v>
      </c>
      <c r="I99" s="54">
        <v>3</v>
      </c>
      <c r="J99" s="54">
        <v>3</v>
      </c>
      <c r="K99" s="55">
        <f>(SUM(F99:J99)-MAX(F99:J99)-MIN(F99:J99))</f>
        <v>9</v>
      </c>
      <c r="L99" s="56">
        <f>(SUM(F99:J99)-MAX(F99:J99)-MIN(F99:J99))*E99</f>
        <v>18.900000000000002</v>
      </c>
      <c r="M99" s="57">
        <f t="shared" si="27"/>
        <v>116.25</v>
      </c>
      <c r="N99" s="50"/>
      <c r="O99" s="58" t="str">
        <f>'[1]СТАРТ+ (2)'!S33</f>
        <v>Донцова И.В.</v>
      </c>
    </row>
    <row r="100" spans="1:15" ht="12.75" outlineLevel="1">
      <c r="B100" s="51">
        <f t="shared" si="26"/>
        <v>5</v>
      </c>
      <c r="C100" s="52"/>
      <c r="D100" s="43" t="str">
        <f>'[1]СТАРТ+ (2)'!G32</f>
        <v>201в</v>
      </c>
      <c r="E100" s="53">
        <f>'[1]СТАРТ+ (2)'!H32</f>
        <v>1.8</v>
      </c>
      <c r="F100" s="54">
        <v>4.5</v>
      </c>
      <c r="G100" s="54">
        <v>4</v>
      </c>
      <c r="H100" s="54">
        <v>4.5</v>
      </c>
      <c r="I100" s="54">
        <v>4</v>
      </c>
      <c r="J100" s="54">
        <v>5</v>
      </c>
      <c r="K100" s="55">
        <f>(SUM(F100:J100)-MAX(F100:J100)-MIN(F100:J100))</f>
        <v>13</v>
      </c>
      <c r="L100" s="56">
        <f>(SUM(F100:J100)-MAX(F100:J100)-MIN(F100:J100))*E100</f>
        <v>23.400000000000002</v>
      </c>
      <c r="M100" s="57">
        <f t="shared" si="27"/>
        <v>116.25</v>
      </c>
      <c r="N100" s="50"/>
      <c r="O100" s="58" t="str">
        <f>'[1]СТАРТ+ (2)'!S34</f>
        <v>Ефремов А.С.</v>
      </c>
    </row>
    <row r="101" spans="1:15" ht="12.75" outlineLevel="1">
      <c r="B101" s="51">
        <f t="shared" si="26"/>
        <v>5</v>
      </c>
      <c r="C101" s="52"/>
      <c r="D101" s="43" t="str">
        <f>'[1]СТАРТ+ (2)'!I32</f>
        <v>301в</v>
      </c>
      <c r="E101" s="53">
        <f>'[1]СТАРТ+ (2)'!J32</f>
        <v>1.9</v>
      </c>
      <c r="F101" s="54">
        <v>3.5</v>
      </c>
      <c r="G101" s="54">
        <v>3.5</v>
      </c>
      <c r="H101" s="54">
        <v>4</v>
      </c>
      <c r="I101" s="54">
        <v>4</v>
      </c>
      <c r="J101" s="54">
        <v>4.5</v>
      </c>
      <c r="K101" s="55">
        <f>(SUM(F101:J101)-MAX(F101:J101)-MIN(F101:J101))</f>
        <v>11.5</v>
      </c>
      <c r="L101" s="56">
        <f>(SUM(F101:J101)-MAX(F101:J101)-MIN(F101:J101))*E101</f>
        <v>21.849999999999998</v>
      </c>
      <c r="M101" s="57">
        <f t="shared" si="27"/>
        <v>116.25</v>
      </c>
      <c r="N101" s="50"/>
    </row>
    <row r="102" spans="1:15" ht="12.75" outlineLevel="1">
      <c r="B102" s="51">
        <f t="shared" si="26"/>
        <v>5</v>
      </c>
      <c r="C102" s="60"/>
      <c r="D102" s="43" t="str">
        <f>'[1]СТАРТ+ (2)'!K32</f>
        <v>5211а</v>
      </c>
      <c r="E102" s="53">
        <f>'[1]СТАРТ+ (2)'!L32</f>
        <v>2</v>
      </c>
      <c r="F102" s="54">
        <v>4.5</v>
      </c>
      <c r="G102" s="54">
        <v>5</v>
      </c>
      <c r="H102" s="54">
        <v>4</v>
      </c>
      <c r="I102" s="54">
        <v>5</v>
      </c>
      <c r="J102" s="54">
        <v>5</v>
      </c>
      <c r="K102" s="55">
        <f>(SUM(F102:J102)-MAX(F102:J102)-MIN(F102:J102))</f>
        <v>14.5</v>
      </c>
      <c r="L102" s="56">
        <f>(SUM(F102:J102)-MAX(F102:J102)-MIN(F102:J102))*E102</f>
        <v>29</v>
      </c>
      <c r="M102" s="57">
        <f t="shared" si="27"/>
        <v>116.25</v>
      </c>
      <c r="N102" s="50"/>
    </row>
    <row r="103" spans="1:15" ht="12.75" outlineLevel="1">
      <c r="B103" s="51">
        <f t="shared" si="26"/>
        <v>5</v>
      </c>
      <c r="D103" s="47" t="s">
        <v>10</v>
      </c>
      <c r="E103" s="61">
        <f>SUM(E98:E102)</f>
        <v>10</v>
      </c>
      <c r="F103" s="62"/>
      <c r="G103" s="62"/>
      <c r="H103" s="62"/>
      <c r="I103" s="62"/>
      <c r="J103" s="62"/>
      <c r="K103" s="63"/>
      <c r="L103" s="64">
        <f>SUM(L98:L102)</f>
        <v>116.25</v>
      </c>
      <c r="M103" s="57">
        <f t="shared" si="27"/>
        <v>116.25</v>
      </c>
      <c r="N103" s="50"/>
    </row>
    <row r="104" spans="1:15" s="49" customFormat="1" ht="15">
      <c r="A104" s="43"/>
      <c r="B104" s="44"/>
      <c r="C104" s="45"/>
      <c r="D104" s="43"/>
      <c r="E104" s="43"/>
      <c r="F104" s="45"/>
      <c r="G104" s="45"/>
      <c r="H104" s="45"/>
      <c r="I104" s="45"/>
      <c r="J104" s="45"/>
      <c r="K104" s="45"/>
      <c r="L104" s="43"/>
      <c r="M104" s="46"/>
      <c r="N104" s="47"/>
      <c r="O104" s="48"/>
    </row>
    <row r="105" spans="1:15" ht="12.75" outlineLevel="1">
      <c r="B105" s="51"/>
      <c r="C105" s="52"/>
      <c r="D105" s="43"/>
      <c r="E105" s="53"/>
      <c r="F105" s="54"/>
      <c r="G105" s="54"/>
      <c r="H105" s="54"/>
      <c r="I105" s="54"/>
      <c r="J105" s="54"/>
      <c r="K105" s="55"/>
      <c r="L105" s="56"/>
      <c r="M105" s="57"/>
      <c r="N105" s="50"/>
      <c r="O105" s="58"/>
    </row>
    <row r="106" spans="1:15" ht="12.75" outlineLevel="1">
      <c r="B106" s="51"/>
      <c r="C106" s="52"/>
      <c r="D106" s="43"/>
      <c r="E106" s="53"/>
      <c r="F106" s="54"/>
      <c r="G106" s="54"/>
      <c r="H106" s="54"/>
      <c r="I106" s="54"/>
      <c r="J106" s="54"/>
      <c r="K106" s="55"/>
      <c r="L106" s="56"/>
      <c r="M106" s="57"/>
      <c r="N106" s="50"/>
      <c r="O106" s="58"/>
    </row>
    <row r="107" spans="1:15" ht="12.75" outlineLevel="1">
      <c r="B107" s="51"/>
      <c r="C107" s="52"/>
      <c r="D107" s="43"/>
      <c r="E107" s="53"/>
      <c r="F107" s="54"/>
      <c r="G107" s="54"/>
      <c r="H107" s="54"/>
      <c r="I107" s="54"/>
      <c r="J107" s="54"/>
      <c r="K107" s="55"/>
      <c r="L107" s="56"/>
      <c r="M107" s="57"/>
      <c r="N107" s="50"/>
    </row>
    <row r="108" spans="1:15" ht="12.75" outlineLevel="1">
      <c r="B108" s="51"/>
      <c r="C108" s="52"/>
      <c r="D108" s="43"/>
      <c r="E108" s="53"/>
      <c r="F108" s="54"/>
      <c r="G108" s="54"/>
      <c r="H108" s="54"/>
      <c r="I108" s="54"/>
      <c r="J108" s="54"/>
      <c r="K108" s="55"/>
      <c r="L108" s="56"/>
      <c r="M108" s="57"/>
      <c r="N108" s="50"/>
    </row>
    <row r="109" spans="1:15" ht="12.75" outlineLevel="1">
      <c r="B109" s="51"/>
      <c r="C109" s="60"/>
      <c r="D109" s="43"/>
      <c r="E109" s="53"/>
      <c r="F109" s="54"/>
      <c r="G109" s="54"/>
      <c r="H109" s="54"/>
      <c r="I109" s="54"/>
      <c r="J109" s="54"/>
      <c r="K109" s="55"/>
      <c r="L109" s="56"/>
      <c r="M109" s="57"/>
      <c r="N109" s="50"/>
    </row>
    <row r="110" spans="1:15" ht="12.75" outlineLevel="1">
      <c r="B110" s="51"/>
      <c r="D110" s="47"/>
      <c r="E110" s="61"/>
      <c r="F110" s="62"/>
      <c r="G110" s="62"/>
      <c r="H110" s="62"/>
      <c r="I110" s="62"/>
      <c r="J110" s="62"/>
      <c r="K110" s="63"/>
      <c r="L110" s="64"/>
      <c r="M110" s="57"/>
      <c r="N110" s="50"/>
    </row>
    <row r="111" spans="1:15" s="49" customFormat="1" ht="15">
      <c r="A111" s="43"/>
      <c r="B111" s="44"/>
      <c r="C111" s="45"/>
      <c r="D111" s="43"/>
      <c r="E111" s="43"/>
      <c r="F111" s="45"/>
      <c r="G111" s="45"/>
      <c r="H111" s="45"/>
      <c r="I111" s="45"/>
      <c r="J111" s="45"/>
      <c r="K111" s="45"/>
      <c r="L111" s="43"/>
      <c r="M111" s="46"/>
      <c r="N111" s="47"/>
      <c r="O111" s="48"/>
    </row>
    <row r="112" spans="1:15" ht="12.75" outlineLevel="1">
      <c r="B112" s="51"/>
      <c r="C112" s="52"/>
      <c r="D112" s="43"/>
      <c r="E112" s="53"/>
      <c r="F112" s="54"/>
      <c r="G112" s="54"/>
      <c r="H112" s="54"/>
      <c r="I112" s="54"/>
      <c r="J112" s="54"/>
      <c r="K112" s="55"/>
      <c r="L112" s="56"/>
      <c r="M112" s="57"/>
      <c r="N112" s="50"/>
      <c r="O112" s="58"/>
    </row>
    <row r="113" spans="2:15" ht="12.75" outlineLevel="1">
      <c r="B113" s="51"/>
      <c r="C113" s="52"/>
      <c r="D113" s="43"/>
      <c r="E113" s="53"/>
      <c r="F113" s="54"/>
      <c r="G113" s="54"/>
      <c r="H113" s="54"/>
      <c r="I113" s="54"/>
      <c r="J113" s="54"/>
      <c r="K113" s="55"/>
      <c r="L113" s="56"/>
      <c r="M113" s="57"/>
      <c r="N113" s="50"/>
      <c r="O113" s="58"/>
    </row>
    <row r="114" spans="2:15" ht="12.75" outlineLevel="1">
      <c r="B114" s="51"/>
      <c r="C114" s="52"/>
      <c r="D114" s="43"/>
      <c r="E114" s="53"/>
      <c r="F114" s="54"/>
      <c r="G114" s="54"/>
      <c r="H114" s="54"/>
      <c r="I114" s="54"/>
      <c r="J114" s="54"/>
      <c r="K114" s="55"/>
      <c r="L114" s="56"/>
      <c r="M114" s="57"/>
      <c r="N114" s="50"/>
    </row>
    <row r="115" spans="2:15" ht="12.75" outlineLevel="1">
      <c r="B115" s="51"/>
      <c r="C115" s="52"/>
      <c r="D115" s="43"/>
      <c r="E115" s="53"/>
      <c r="F115" s="54"/>
      <c r="G115" s="54"/>
      <c r="H115" s="54"/>
      <c r="I115" s="54"/>
      <c r="J115" s="54"/>
      <c r="K115" s="55"/>
      <c r="L115" s="56"/>
      <c r="M115" s="57"/>
      <c r="N115" s="50"/>
    </row>
    <row r="116" spans="2:15" ht="12.75" outlineLevel="1">
      <c r="B116" s="51"/>
      <c r="C116" s="60"/>
      <c r="D116" s="43"/>
      <c r="E116" s="53"/>
      <c r="F116" s="54"/>
      <c r="G116" s="54"/>
      <c r="H116" s="54"/>
      <c r="I116" s="54"/>
      <c r="J116" s="54"/>
      <c r="K116" s="55"/>
      <c r="L116" s="56"/>
      <c r="M116" s="57"/>
      <c r="N116" s="50"/>
    </row>
    <row r="117" spans="2:15" ht="12.75" outlineLevel="1">
      <c r="B117" s="51"/>
      <c r="D117" s="47"/>
      <c r="E117" s="61"/>
      <c r="F117" s="62"/>
      <c r="G117" s="62"/>
      <c r="H117" s="62"/>
      <c r="I117" s="62"/>
      <c r="J117" s="62"/>
      <c r="K117" s="63"/>
      <c r="L117" s="64"/>
      <c r="M117" s="57"/>
      <c r="N117" s="50"/>
    </row>
  </sheetData>
  <mergeCells count="1">
    <mergeCell ref="F3:J3"/>
  </mergeCells>
  <pageMargins left="0.39370078740157483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68"/>
  <sheetViews>
    <sheetView tabSelected="1" view="pageBreakPreview" zoomScaleNormal="100" zoomScaleSheetLayoutView="100" workbookViewId="0">
      <selection activeCell="M14" sqref="M14"/>
    </sheetView>
  </sheetViews>
  <sheetFormatPr defaultColWidth="8" defaultRowHeight="14.25" outlineLevelRow="1"/>
  <cols>
    <col min="1" max="1" width="5.7109375" style="50" customWidth="1"/>
    <col min="2" max="2" width="2.85546875" style="50" customWidth="1"/>
    <col min="3" max="3" width="4.28515625" style="3" customWidth="1"/>
    <col min="4" max="4" width="7.140625" style="4" customWidth="1"/>
    <col min="5" max="5" width="4.28515625" style="4" customWidth="1"/>
    <col min="6" max="6" width="5.7109375" style="4" customWidth="1"/>
    <col min="7" max="7" width="7.140625" style="3" customWidth="1"/>
    <col min="8" max="11" width="7.140625" style="66" customWidth="1"/>
    <col min="12" max="12" width="7.85546875" style="3" customWidth="1"/>
    <col min="13" max="13" width="8.5703125" style="3" customWidth="1"/>
    <col min="14" max="14" width="9.28515625" style="67" customWidth="1"/>
    <col min="15" max="15" width="5.7109375" style="3" customWidth="1"/>
    <col min="16" max="16" width="19.28515625" style="59" customWidth="1"/>
    <col min="17" max="16384" width="8" style="3"/>
  </cols>
  <sheetData>
    <row r="1" spans="1:16" ht="15">
      <c r="A1" s="1"/>
      <c r="B1" s="1"/>
      <c r="C1" s="2" t="str">
        <f>'[3]СТАРТ+ (2)'!C1</f>
        <v>ВЫШКА - ВЫБОР (5 М; 7,5 М; 10 М);  ДЕВУШКИ (12-13 ЛЕТ)</v>
      </c>
      <c r="D1" s="3"/>
      <c r="E1" s="3"/>
      <c r="G1" s="2"/>
      <c r="H1" s="2"/>
      <c r="I1" s="2"/>
      <c r="J1" s="2"/>
      <c r="K1" s="2"/>
      <c r="L1" s="5"/>
      <c r="M1" s="5"/>
      <c r="N1" s="6"/>
      <c r="O1" s="7"/>
      <c r="P1" s="8">
        <f>'[3]СТАРТ+ (2)'!Y1</f>
        <v>43816.458333333336</v>
      </c>
    </row>
    <row r="2" spans="1:16" ht="15">
      <c r="A2" s="1"/>
      <c r="B2" s="1"/>
      <c r="D2" s="2"/>
      <c r="E2" s="2"/>
      <c r="F2" s="2"/>
      <c r="G2" s="9"/>
      <c r="H2" s="9"/>
      <c r="I2" s="9"/>
      <c r="J2" s="9"/>
      <c r="K2" s="9"/>
      <c r="L2" s="5"/>
      <c r="M2" s="5"/>
      <c r="N2" s="6"/>
      <c r="O2" s="7"/>
      <c r="P2" s="10"/>
    </row>
    <row r="3" spans="1:16" ht="12.75" customHeight="1">
      <c r="A3" s="11"/>
      <c r="B3" s="12"/>
      <c r="C3" s="13"/>
      <c r="D3" s="14"/>
      <c r="E3" s="134"/>
      <c r="F3" s="15"/>
      <c r="G3" s="16" t="s">
        <v>0</v>
      </c>
      <c r="H3" s="17"/>
      <c r="I3" s="17"/>
      <c r="J3" s="17"/>
      <c r="K3" s="17"/>
      <c r="L3" s="15"/>
      <c r="M3" s="15"/>
      <c r="N3" s="18"/>
      <c r="O3" s="19" t="s">
        <v>1</v>
      </c>
      <c r="P3" s="20"/>
    </row>
    <row r="4" spans="1:16" ht="13.5" thickBot="1">
      <c r="A4" s="21" t="s">
        <v>2</v>
      </c>
      <c r="B4" s="22"/>
      <c r="C4" s="23" t="s">
        <v>3</v>
      </c>
      <c r="D4" s="24" t="s">
        <v>4</v>
      </c>
      <c r="E4" s="135" t="s">
        <v>13</v>
      </c>
      <c r="F4" s="25" t="s">
        <v>5</v>
      </c>
      <c r="G4" s="26">
        <v>1</v>
      </c>
      <c r="H4" s="27">
        <v>2</v>
      </c>
      <c r="I4" s="27">
        <v>3</v>
      </c>
      <c r="J4" s="27">
        <v>4</v>
      </c>
      <c r="K4" s="27">
        <v>5</v>
      </c>
      <c r="L4" s="28"/>
      <c r="M4" s="29"/>
      <c r="N4" s="30" t="s">
        <v>6</v>
      </c>
      <c r="O4" s="31" t="s">
        <v>7</v>
      </c>
      <c r="P4" s="32" t="s">
        <v>8</v>
      </c>
    </row>
    <row r="5" spans="1:16" ht="12.75">
      <c r="A5" s="33"/>
      <c r="B5" s="34">
        <v>0</v>
      </c>
      <c r="C5" s="35"/>
      <c r="D5" s="36"/>
      <c r="E5" s="36"/>
      <c r="F5" s="37"/>
      <c r="G5" s="38"/>
      <c r="H5" s="38"/>
      <c r="I5" s="38"/>
      <c r="J5" s="38"/>
      <c r="K5" s="38"/>
      <c r="L5" s="38"/>
      <c r="M5" s="39"/>
      <c r="N5" s="40">
        <v>9999</v>
      </c>
      <c r="O5" s="41"/>
      <c r="P5" s="42"/>
    </row>
    <row r="6" spans="1:16" s="49" customFormat="1" ht="15">
      <c r="A6" s="43">
        <v>1</v>
      </c>
      <c r="B6" s="44">
        <f>'[3]СТАРТ+ (2)'!B31</f>
        <v>5</v>
      </c>
      <c r="C6" s="45" t="str">
        <f>'[3]СТАРТ+ (2)'!C31</f>
        <v>Серова Алина,2007,КМС,С-Петербург,СШОР по ВВС "Невская волна"</v>
      </c>
      <c r="D6" s="43"/>
      <c r="E6" s="43"/>
      <c r="F6" s="43"/>
      <c r="G6" s="45"/>
      <c r="H6" s="45"/>
      <c r="I6" s="45"/>
      <c r="J6" s="45"/>
      <c r="K6" s="45"/>
      <c r="L6" s="45"/>
      <c r="M6" s="43"/>
      <c r="N6" s="46">
        <f ca="1">SUM(M12)</f>
        <v>208</v>
      </c>
      <c r="O6" s="47" t="s">
        <v>9</v>
      </c>
      <c r="P6" s="48" t="str">
        <f>'[3]СТАРТ+ (2)'!Y31</f>
        <v>Данюковы Р.В.,С.О.</v>
      </c>
    </row>
    <row r="7" spans="1:16" ht="12.75" outlineLevel="1">
      <c r="B7" s="51">
        <f t="shared" ref="B7:B12" si="0">B6</f>
        <v>5</v>
      </c>
      <c r="C7" s="52"/>
      <c r="D7" s="43" t="str">
        <f>'[3]СТАРТ+ (2)'!C32</f>
        <v>403в</v>
      </c>
      <c r="E7" s="43">
        <f>'[3]СТАРТ+ (2)'!D32</f>
        <v>7</v>
      </c>
      <c r="F7" s="53">
        <f ca="1">'[3]СТАРТ+ (2)'!E32</f>
        <v>2.1</v>
      </c>
      <c r="G7" s="54">
        <v>7</v>
      </c>
      <c r="H7" s="54">
        <v>7</v>
      </c>
      <c r="I7" s="54">
        <v>7</v>
      </c>
      <c r="J7" s="54">
        <v>7</v>
      </c>
      <c r="K7" s="54">
        <v>7</v>
      </c>
      <c r="L7" s="55">
        <f>(SUM(G7:K7)-MAX(G7:K7)-MIN(G7:K7))</f>
        <v>21</v>
      </c>
      <c r="M7" s="56">
        <f ca="1">(SUM(G7:K7)-MAX(G7:K7)-MIN(G7:K7))*F7</f>
        <v>44.1</v>
      </c>
      <c r="N7" s="57">
        <f t="shared" ref="N7:N12" ca="1" si="1">N6</f>
        <v>208</v>
      </c>
      <c r="O7" s="50"/>
      <c r="P7" s="58"/>
    </row>
    <row r="8" spans="1:16" ht="12.75" outlineLevel="1">
      <c r="B8" s="51">
        <f t="shared" si="0"/>
        <v>5</v>
      </c>
      <c r="C8" s="52"/>
      <c r="D8" s="43" t="str">
        <f>'[3]СТАРТ+ (2)'!F32</f>
        <v>301в</v>
      </c>
      <c r="E8" s="43">
        <f>'[3]СТАРТ+ (2)'!G32</f>
        <v>10</v>
      </c>
      <c r="F8" s="53">
        <f ca="1">'[3]СТАРТ+ (2)'!H32</f>
        <v>1.9</v>
      </c>
      <c r="G8" s="54">
        <v>6.5</v>
      </c>
      <c r="H8" s="54">
        <v>7</v>
      </c>
      <c r="I8" s="54">
        <v>7</v>
      </c>
      <c r="J8" s="54">
        <v>7</v>
      </c>
      <c r="K8" s="54">
        <v>7</v>
      </c>
      <c r="L8" s="55">
        <f>(SUM(G8:K8)-MAX(G8:K8)-MIN(G8:K8))</f>
        <v>21</v>
      </c>
      <c r="M8" s="56">
        <f ca="1">(SUM(G8:K8)-MAX(G8:K8)-MIN(G8:K8))*F8</f>
        <v>39.9</v>
      </c>
      <c r="N8" s="57">
        <f t="shared" ca="1" si="1"/>
        <v>208</v>
      </c>
      <c r="O8" s="50"/>
      <c r="P8" s="58" t="str">
        <f>'[3]СТАРТ+ (2)'!Y33</f>
        <v xml:space="preserve"> </v>
      </c>
    </row>
    <row r="9" spans="1:16" ht="12.75" outlineLevel="1">
      <c r="B9" s="51">
        <f t="shared" si="0"/>
        <v>5</v>
      </c>
      <c r="C9" s="52"/>
      <c r="D9" s="43" t="str">
        <f>'[3]СТАРТ+ (2)'!I32</f>
        <v>105в</v>
      </c>
      <c r="E9" s="43">
        <f>'[3]СТАРТ+ (2)'!J32</f>
        <v>5</v>
      </c>
      <c r="F9" s="53">
        <f ca="1">'[3]СТАРТ+ (2)'!K32</f>
        <v>2.6</v>
      </c>
      <c r="G9" s="54">
        <v>6</v>
      </c>
      <c r="H9" s="54">
        <v>6.5</v>
      </c>
      <c r="I9" s="54">
        <v>5.5</v>
      </c>
      <c r="J9" s="54">
        <v>7</v>
      </c>
      <c r="K9" s="54">
        <v>6.5</v>
      </c>
      <c r="L9" s="55">
        <f>(SUM(G9:K9)-MAX(G9:K9)-MIN(G9:K9))</f>
        <v>19</v>
      </c>
      <c r="M9" s="56">
        <f ca="1">(SUM(G9:K9)-MAX(G9:K9)-MIN(G9:K9))*F9</f>
        <v>49.4</v>
      </c>
      <c r="N9" s="57">
        <f t="shared" ca="1" si="1"/>
        <v>208</v>
      </c>
      <c r="O9" s="50"/>
    </row>
    <row r="10" spans="1:16" ht="12.75" outlineLevel="1">
      <c r="B10" s="51">
        <f t="shared" si="0"/>
        <v>5</v>
      </c>
      <c r="C10" s="52"/>
      <c r="D10" s="43" t="str">
        <f>'[3]СТАРТ+ (2)'!L32</f>
        <v>624с</v>
      </c>
      <c r="E10" s="43">
        <f>'[3]СТАРТ+ (2)'!M32</f>
        <v>7</v>
      </c>
      <c r="F10" s="53">
        <f ca="1">'[3]СТАРТ+ (2)'!N32</f>
        <v>2.4</v>
      </c>
      <c r="G10" s="54">
        <v>3</v>
      </c>
      <c r="H10" s="54">
        <v>4.5</v>
      </c>
      <c r="I10" s="54">
        <v>3</v>
      </c>
      <c r="J10" s="54">
        <v>3</v>
      </c>
      <c r="K10" s="54">
        <v>3.5</v>
      </c>
      <c r="L10" s="55">
        <f>(SUM(G10:K10)-MAX(G10:K10)-MIN(G10:K10))</f>
        <v>9.5</v>
      </c>
      <c r="M10" s="56">
        <f ca="1">(SUM(G10:K10)-MAX(G10:K10)-MIN(G10:K10))*F10</f>
        <v>22.8</v>
      </c>
      <c r="N10" s="57">
        <f t="shared" ca="1" si="1"/>
        <v>208</v>
      </c>
      <c r="O10" s="50"/>
    </row>
    <row r="11" spans="1:16" ht="12.75" outlineLevel="1">
      <c r="B11" s="51">
        <f t="shared" si="0"/>
        <v>5</v>
      </c>
      <c r="C11" s="60"/>
      <c r="D11" s="43" t="str">
        <f>'[3]СТАРТ+ (2)'!O32</f>
        <v>205с</v>
      </c>
      <c r="E11" s="43">
        <f>'[3]СТАРТ+ (2)'!P32</f>
        <v>7</v>
      </c>
      <c r="F11" s="53">
        <f ca="1">'[3]СТАРТ+ (2)'!Q32</f>
        <v>2.8</v>
      </c>
      <c r="G11" s="54">
        <v>6</v>
      </c>
      <c r="H11" s="54">
        <v>6.5</v>
      </c>
      <c r="I11" s="54">
        <v>6</v>
      </c>
      <c r="J11" s="54">
        <v>6.5</v>
      </c>
      <c r="K11" s="54">
        <v>6</v>
      </c>
      <c r="L11" s="55">
        <f>(SUM(G11:K11)-MAX(G11:K11)-MIN(G11:K11))</f>
        <v>18.5</v>
      </c>
      <c r="M11" s="56">
        <f ca="1">(SUM(G11:K11)-MAX(G11:K11)-MIN(G11:K11))*F11</f>
        <v>51.8</v>
      </c>
      <c r="N11" s="57">
        <f t="shared" ca="1" si="1"/>
        <v>208</v>
      </c>
      <c r="O11" s="50"/>
    </row>
    <row r="12" spans="1:16" ht="12.75" outlineLevel="1">
      <c r="B12" s="51">
        <f t="shared" si="0"/>
        <v>5</v>
      </c>
      <c r="D12" s="47" t="s">
        <v>10</v>
      </c>
      <c r="E12" s="47"/>
      <c r="F12" s="61">
        <f ca="1">SUM(F7:F11)</f>
        <v>11.8</v>
      </c>
      <c r="G12" s="62"/>
      <c r="H12" s="62"/>
      <c r="I12" s="62"/>
      <c r="J12" s="62"/>
      <c r="K12" s="62"/>
      <c r="L12" s="63"/>
      <c r="M12" s="64">
        <f ca="1">SUM(M7:M11)</f>
        <v>208</v>
      </c>
      <c r="N12" s="57">
        <f t="shared" ca="1" si="1"/>
        <v>208</v>
      </c>
      <c r="O12" s="50"/>
    </row>
    <row r="13" spans="1:16" s="49" customFormat="1" ht="15">
      <c r="A13" s="43">
        <v>2</v>
      </c>
      <c r="B13" s="44">
        <f>'[3]СТАРТ+ (2)'!B24</f>
        <v>4</v>
      </c>
      <c r="C13" s="45" t="str">
        <f>'[3]СТАРТ+ (2)'!C24</f>
        <v>Антоненко Василиса,2007,КМС,С-Петербург,СШОР по ВВС "Невская волна"</v>
      </c>
      <c r="D13" s="43"/>
      <c r="E13" s="43"/>
      <c r="F13" s="43"/>
      <c r="G13" s="45"/>
      <c r="H13" s="45"/>
      <c r="I13" s="45"/>
      <c r="J13" s="45"/>
      <c r="K13" s="45"/>
      <c r="L13" s="45"/>
      <c r="M13" s="43"/>
      <c r="N13" s="46">
        <f ca="1">SUM(M19)</f>
        <v>200.7</v>
      </c>
      <c r="O13" s="47" t="s">
        <v>9</v>
      </c>
      <c r="P13" s="48" t="str">
        <f>'[3]СТАРТ+ (2)'!Y24</f>
        <v>Иванова С.И.</v>
      </c>
    </row>
    <row r="14" spans="1:16" ht="12.75" outlineLevel="1">
      <c r="B14" s="51">
        <f t="shared" ref="B14:B19" si="2">B13</f>
        <v>4</v>
      </c>
      <c r="C14" s="52"/>
      <c r="D14" s="43" t="str">
        <f>'[3]СТАРТ+ (2)'!C25</f>
        <v>105в</v>
      </c>
      <c r="E14" s="43">
        <f>'[3]СТАРТ+ (2)'!D25</f>
        <v>7</v>
      </c>
      <c r="F14" s="53">
        <f ca="1">'[3]СТАРТ+ (2)'!E25</f>
        <v>2.4</v>
      </c>
      <c r="G14" s="54">
        <v>6.5</v>
      </c>
      <c r="H14" s="54">
        <v>7</v>
      </c>
      <c r="I14" s="54">
        <v>6.5</v>
      </c>
      <c r="J14" s="54">
        <v>6.5</v>
      </c>
      <c r="K14" s="54">
        <v>7</v>
      </c>
      <c r="L14" s="55">
        <f>(SUM(G14:K14)-MAX(G14:K14)-MIN(G14:K14))</f>
        <v>20</v>
      </c>
      <c r="M14" s="56">
        <f ca="1">(SUM(G14:K14)-MAX(G14:K14)-MIN(G14:K14))*F14</f>
        <v>48</v>
      </c>
      <c r="N14" s="57">
        <f t="shared" ref="N14:N19" ca="1" si="3">N13</f>
        <v>200.7</v>
      </c>
      <c r="O14" s="50"/>
      <c r="P14" s="58"/>
    </row>
    <row r="15" spans="1:16" ht="12.75" outlineLevel="1">
      <c r="B15" s="51">
        <f t="shared" si="2"/>
        <v>4</v>
      </c>
      <c r="C15" s="52"/>
      <c r="D15" s="43" t="str">
        <f>'[3]СТАРТ+ (2)'!F25</f>
        <v>405с</v>
      </c>
      <c r="E15" s="43">
        <f>'[3]СТАРТ+ (2)'!G25</f>
        <v>7</v>
      </c>
      <c r="F15" s="53">
        <f ca="1">'[3]СТАРТ+ (2)'!H25</f>
        <v>2.7</v>
      </c>
      <c r="G15" s="54">
        <v>4</v>
      </c>
      <c r="H15" s="54">
        <v>4.5</v>
      </c>
      <c r="I15" s="54">
        <v>4</v>
      </c>
      <c r="J15" s="54">
        <v>4</v>
      </c>
      <c r="K15" s="54">
        <v>4</v>
      </c>
      <c r="L15" s="55">
        <f>(SUM(G15:K15)-MAX(G15:K15)-MIN(G15:K15))</f>
        <v>12</v>
      </c>
      <c r="M15" s="56">
        <f ca="1">(SUM(G15:K15)-MAX(G15:K15)-MIN(G15:K15))*F15</f>
        <v>32.400000000000006</v>
      </c>
      <c r="N15" s="57">
        <f t="shared" ca="1" si="3"/>
        <v>200.7</v>
      </c>
      <c r="O15" s="50"/>
      <c r="P15" s="58" t="str">
        <f>'[3]СТАРТ+ (2)'!Y26</f>
        <v xml:space="preserve"> </v>
      </c>
    </row>
    <row r="16" spans="1:16" ht="12.75" outlineLevel="1">
      <c r="B16" s="51">
        <f t="shared" si="2"/>
        <v>4</v>
      </c>
      <c r="C16" s="52"/>
      <c r="D16" s="43" t="str">
        <f>'[3]СТАРТ+ (2)'!I25</f>
        <v>205с</v>
      </c>
      <c r="E16" s="43">
        <f>'[3]СТАРТ+ (2)'!J25</f>
        <v>7</v>
      </c>
      <c r="F16" s="53">
        <f ca="1">'[3]СТАРТ+ (2)'!K25</f>
        <v>2.8</v>
      </c>
      <c r="G16" s="54">
        <v>4</v>
      </c>
      <c r="H16" s="54">
        <v>4.5</v>
      </c>
      <c r="I16" s="54">
        <v>3</v>
      </c>
      <c r="J16" s="54">
        <v>3.5</v>
      </c>
      <c r="K16" s="54">
        <v>4.5</v>
      </c>
      <c r="L16" s="55">
        <f>(SUM(G16:K16)-MAX(G16:K16)-MIN(G16:K16))</f>
        <v>12</v>
      </c>
      <c r="M16" s="56">
        <f ca="1">(SUM(G16:K16)-MAX(G16:K16)-MIN(G16:K16))*F16</f>
        <v>33.599999999999994</v>
      </c>
      <c r="N16" s="57">
        <f t="shared" ca="1" si="3"/>
        <v>200.7</v>
      </c>
      <c r="O16" s="50"/>
    </row>
    <row r="17" spans="1:16" ht="12.75" outlineLevel="1">
      <c r="B17" s="51">
        <f t="shared" si="2"/>
        <v>4</v>
      </c>
      <c r="C17" s="52"/>
      <c r="D17" s="43" t="str">
        <f>'[3]СТАРТ+ (2)'!L25</f>
        <v>5233д</v>
      </c>
      <c r="E17" s="43">
        <f>'[3]СТАРТ+ (2)'!M25</f>
        <v>5</v>
      </c>
      <c r="F17" s="53">
        <f ca="1">'[3]СТАРТ+ (2)'!N25</f>
        <v>2.5</v>
      </c>
      <c r="G17" s="54">
        <v>4.5</v>
      </c>
      <c r="H17" s="54">
        <v>5</v>
      </c>
      <c r="I17" s="54">
        <v>5</v>
      </c>
      <c r="J17" s="54">
        <v>5</v>
      </c>
      <c r="K17" s="54">
        <v>5.5</v>
      </c>
      <c r="L17" s="55">
        <f>(SUM(G17:K17)-MAX(G17:K17)-MIN(G17:K17))</f>
        <v>15</v>
      </c>
      <c r="M17" s="56">
        <f ca="1">(SUM(G17:K17)-MAX(G17:K17)-MIN(G17:K17))*F17</f>
        <v>37.5</v>
      </c>
      <c r="N17" s="57">
        <f t="shared" ca="1" si="3"/>
        <v>200.7</v>
      </c>
      <c r="O17" s="50"/>
    </row>
    <row r="18" spans="1:16" ht="12.75" outlineLevel="1">
      <c r="B18" s="51">
        <f t="shared" si="2"/>
        <v>4</v>
      </c>
      <c r="C18" s="60"/>
      <c r="D18" s="43" t="str">
        <f>'[3]СТАРТ+ (2)'!O25</f>
        <v>624с</v>
      </c>
      <c r="E18" s="43">
        <f>'[3]СТАРТ+ (2)'!P25</f>
        <v>7</v>
      </c>
      <c r="F18" s="53">
        <f ca="1">'[3]СТАРТ+ (2)'!Q25</f>
        <v>2.4</v>
      </c>
      <c r="G18" s="54">
        <v>6.5</v>
      </c>
      <c r="H18" s="54">
        <v>7</v>
      </c>
      <c r="I18" s="54">
        <v>7</v>
      </c>
      <c r="J18" s="54">
        <v>6</v>
      </c>
      <c r="K18" s="54">
        <v>7</v>
      </c>
      <c r="L18" s="55">
        <f>(SUM(G18:K18)-MAX(G18:K18)-MIN(G18:K18))</f>
        <v>20.5</v>
      </c>
      <c r="M18" s="56">
        <f ca="1">(SUM(G18:K18)-MAX(G18:K18)-MIN(G18:K18))*F18</f>
        <v>49.199999999999996</v>
      </c>
      <c r="N18" s="57">
        <f t="shared" ca="1" si="3"/>
        <v>200.7</v>
      </c>
      <c r="O18" s="50"/>
    </row>
    <row r="19" spans="1:16" ht="12.75" outlineLevel="1">
      <c r="B19" s="51">
        <f t="shared" si="2"/>
        <v>4</v>
      </c>
      <c r="D19" s="47" t="s">
        <v>10</v>
      </c>
      <c r="E19" s="47"/>
      <c r="F19" s="61">
        <f ca="1">SUM(F14:F18)</f>
        <v>12.799999999999999</v>
      </c>
      <c r="G19" s="62"/>
      <c r="H19" s="62"/>
      <c r="I19" s="62"/>
      <c r="J19" s="62"/>
      <c r="K19" s="62"/>
      <c r="L19" s="63"/>
      <c r="M19" s="64">
        <f ca="1">SUM(M14:M18)</f>
        <v>200.7</v>
      </c>
      <c r="N19" s="57">
        <f t="shared" ca="1" si="3"/>
        <v>200.7</v>
      </c>
      <c r="O19" s="50"/>
    </row>
    <row r="20" spans="1:16" s="49" customFormat="1" ht="15">
      <c r="A20" s="43">
        <v>3</v>
      </c>
      <c r="B20" s="44">
        <f>'[3]СТАРТ+ (2)'!B17</f>
        <v>3</v>
      </c>
      <c r="C20" s="45" t="str">
        <f>'[3]СТАРТ+ (2)'!C17</f>
        <v>Кашлакова Кристина,2007,I,Москва,"Юность Москвы"</v>
      </c>
      <c r="D20" s="43"/>
      <c r="E20" s="43"/>
      <c r="F20" s="43"/>
      <c r="G20" s="45"/>
      <c r="H20" s="45"/>
      <c r="I20" s="45"/>
      <c r="J20" s="45"/>
      <c r="K20" s="45"/>
      <c r="L20" s="45"/>
      <c r="M20" s="43"/>
      <c r="N20" s="46">
        <f ca="1">SUM(M26)</f>
        <v>197.45</v>
      </c>
      <c r="O20" s="47" t="s">
        <v>9</v>
      </c>
      <c r="P20" s="48" t="str">
        <f>'[3]СТАРТ+ (2)'!Y17</f>
        <v>Николаева М.А.</v>
      </c>
    </row>
    <row r="21" spans="1:16" ht="12.75" outlineLevel="1">
      <c r="B21" s="51">
        <f t="shared" ref="B21:B26" si="4">B20</f>
        <v>3</v>
      </c>
      <c r="C21" s="52"/>
      <c r="D21" s="43" t="str">
        <f>'[3]СТАРТ+ (2)'!C18</f>
        <v>403в</v>
      </c>
      <c r="E21" s="43">
        <f>'[3]СТАРТ+ (2)'!D18</f>
        <v>5</v>
      </c>
      <c r="F21" s="53">
        <f ca="1">'[3]СТАРТ+ (2)'!E18</f>
        <v>2.4</v>
      </c>
      <c r="G21" s="54">
        <v>7</v>
      </c>
      <c r="H21" s="54">
        <v>7</v>
      </c>
      <c r="I21" s="54">
        <v>6.5</v>
      </c>
      <c r="J21" s="54">
        <v>7</v>
      </c>
      <c r="K21" s="54">
        <v>8</v>
      </c>
      <c r="L21" s="55">
        <f>(SUM(G21:K21)-MAX(G21:K21)-MIN(G21:K21))</f>
        <v>21</v>
      </c>
      <c r="M21" s="56">
        <f ca="1">(SUM(G21:K21)-MAX(G21:K21)-MIN(G21:K21))*F21</f>
        <v>50.4</v>
      </c>
      <c r="N21" s="57">
        <f t="shared" ref="N21:N26" ca="1" si="5">N20</f>
        <v>197.45</v>
      </c>
      <c r="O21" s="50"/>
      <c r="P21" s="136" t="str">
        <f>'[3]СТАРТ+ (2)'!Y18</f>
        <v>Мосолова Т.Н.</v>
      </c>
    </row>
    <row r="22" spans="1:16" ht="12.75" outlineLevel="1">
      <c r="B22" s="51">
        <f t="shared" si="4"/>
        <v>3</v>
      </c>
      <c r="C22" s="52"/>
      <c r="D22" s="43" t="str">
        <f>'[3]СТАРТ+ (2)'!F18</f>
        <v>105в</v>
      </c>
      <c r="E22" s="43">
        <f>'[3]СТАРТ+ (2)'!G18</f>
        <v>5</v>
      </c>
      <c r="F22" s="53">
        <f ca="1">'[3]СТАРТ+ (2)'!H18</f>
        <v>2.6</v>
      </c>
      <c r="G22" s="54">
        <v>4</v>
      </c>
      <c r="H22" s="54">
        <v>4</v>
      </c>
      <c r="I22" s="54">
        <v>3.5</v>
      </c>
      <c r="J22" s="54">
        <v>4.5</v>
      </c>
      <c r="K22" s="54">
        <v>4</v>
      </c>
      <c r="L22" s="55">
        <f>(SUM(G22:K22)-MAX(G22:K22)-MIN(G22:K22))</f>
        <v>12</v>
      </c>
      <c r="M22" s="56">
        <f ca="1">(SUM(G22:K22)-MAX(G22:K22)-MIN(G22:K22))*F22</f>
        <v>31.200000000000003</v>
      </c>
      <c r="N22" s="57">
        <f t="shared" ca="1" si="5"/>
        <v>197.45</v>
      </c>
      <c r="O22" s="50"/>
      <c r="P22" s="136" t="str">
        <f>'[3]СТАРТ+ (2)'!Y19</f>
        <v xml:space="preserve"> </v>
      </c>
    </row>
    <row r="23" spans="1:16" ht="12.75" outlineLevel="1">
      <c r="B23" s="51">
        <f t="shared" si="4"/>
        <v>3</v>
      </c>
      <c r="C23" s="52"/>
      <c r="D23" s="43" t="str">
        <f>'[3]СТАРТ+ (2)'!I18</f>
        <v>203в</v>
      </c>
      <c r="E23" s="43">
        <f>'[3]СТАРТ+ (2)'!J18</f>
        <v>5</v>
      </c>
      <c r="F23" s="53">
        <f ca="1">'[3]СТАРТ+ (2)'!K18</f>
        <v>2.2999999999999998</v>
      </c>
      <c r="G23" s="54">
        <v>5</v>
      </c>
      <c r="H23" s="54">
        <v>4.5</v>
      </c>
      <c r="I23" s="54">
        <v>4</v>
      </c>
      <c r="J23" s="54">
        <v>5.5</v>
      </c>
      <c r="K23" s="54">
        <v>5</v>
      </c>
      <c r="L23" s="55">
        <f>(SUM(G23:K23)-MAX(G23:K23)-MIN(G23:K23))</f>
        <v>14.5</v>
      </c>
      <c r="M23" s="56">
        <f ca="1">(SUM(G23:K23)-MAX(G23:K23)-MIN(G23:K23))*F23</f>
        <v>33.349999999999994</v>
      </c>
      <c r="N23" s="57">
        <f t="shared" ca="1" si="5"/>
        <v>197.45</v>
      </c>
      <c r="O23" s="50"/>
    </row>
    <row r="24" spans="1:16" ht="12.75" outlineLevel="1">
      <c r="B24" s="51">
        <f t="shared" si="4"/>
        <v>3</v>
      </c>
      <c r="C24" s="52"/>
      <c r="D24" s="43" t="str">
        <f>'[3]СТАРТ+ (2)'!L18</f>
        <v>5132д</v>
      </c>
      <c r="E24" s="43">
        <f>'[3]СТАРТ+ (2)'!M18</f>
        <v>5</v>
      </c>
      <c r="F24" s="53">
        <f ca="1">'[3]СТАРТ+ (2)'!N18</f>
        <v>2.2000000000000002</v>
      </c>
      <c r="G24" s="54">
        <v>6</v>
      </c>
      <c r="H24" s="54">
        <v>6</v>
      </c>
      <c r="I24" s="54">
        <v>6</v>
      </c>
      <c r="J24" s="54">
        <v>6.5</v>
      </c>
      <c r="K24" s="54">
        <v>6.5</v>
      </c>
      <c r="L24" s="55">
        <f>(SUM(G24:K24)-MAX(G24:K24)-MIN(G24:K24))</f>
        <v>18.5</v>
      </c>
      <c r="M24" s="56">
        <f ca="1">(SUM(G24:K24)-MAX(G24:K24)-MIN(G24:K24))*F24</f>
        <v>40.700000000000003</v>
      </c>
      <c r="N24" s="57">
        <f t="shared" ca="1" si="5"/>
        <v>197.45</v>
      </c>
      <c r="O24" s="50"/>
    </row>
    <row r="25" spans="1:16" ht="12.75" outlineLevel="1">
      <c r="B25" s="51">
        <f t="shared" si="4"/>
        <v>3</v>
      </c>
      <c r="C25" s="60"/>
      <c r="D25" s="43" t="str">
        <f>'[3]СТАРТ+ (2)'!O18</f>
        <v>301в</v>
      </c>
      <c r="E25" s="43">
        <f>'[3]СТАРТ+ (2)'!P18</f>
        <v>7</v>
      </c>
      <c r="F25" s="53">
        <f ca="1">'[3]СТАРТ+ (2)'!Q18</f>
        <v>1.9</v>
      </c>
      <c r="G25" s="54">
        <v>7</v>
      </c>
      <c r="H25" s="54">
        <v>7</v>
      </c>
      <c r="I25" s="54">
        <v>7.5</v>
      </c>
      <c r="J25" s="54">
        <v>8</v>
      </c>
      <c r="K25" s="54">
        <v>7.5</v>
      </c>
      <c r="L25" s="55">
        <f>(SUM(G25:K25)-MAX(G25:K25)-MIN(G25:K25))</f>
        <v>22</v>
      </c>
      <c r="M25" s="56">
        <f ca="1">(SUM(G25:K25)-MAX(G25:K25)-MIN(G25:K25))*F25</f>
        <v>41.8</v>
      </c>
      <c r="N25" s="57">
        <f t="shared" ca="1" si="5"/>
        <v>197.45</v>
      </c>
      <c r="O25" s="50"/>
    </row>
    <row r="26" spans="1:16" ht="12.75" outlineLevel="1">
      <c r="B26" s="51">
        <f t="shared" si="4"/>
        <v>3</v>
      </c>
      <c r="D26" s="47" t="s">
        <v>10</v>
      </c>
      <c r="E26" s="47"/>
      <c r="F26" s="61">
        <f ca="1">SUM(F21:F25)</f>
        <v>11.4</v>
      </c>
      <c r="G26" s="62"/>
      <c r="H26" s="62"/>
      <c r="I26" s="62"/>
      <c r="J26" s="62"/>
      <c r="K26" s="62"/>
      <c r="L26" s="63"/>
      <c r="M26" s="64">
        <f ca="1">SUM(M21:M25)</f>
        <v>197.45</v>
      </c>
      <c r="N26" s="57">
        <f t="shared" ca="1" si="5"/>
        <v>197.45</v>
      </c>
      <c r="O26" s="50"/>
    </row>
    <row r="27" spans="1:16" s="49" customFormat="1" ht="15">
      <c r="A27" s="43">
        <v>4</v>
      </c>
      <c r="B27" s="44">
        <f>'[3]СТАРТ+ (2)'!B59</f>
        <v>9</v>
      </c>
      <c r="C27" s="45" t="str">
        <f>'[3]СТАРТ+ (2)'!C59</f>
        <v>Макарова Юлия,2007,КМС,Саратов,СШОР-11</v>
      </c>
      <c r="D27" s="43"/>
      <c r="E27" s="43"/>
      <c r="F27" s="43"/>
      <c r="G27" s="45"/>
      <c r="H27" s="45"/>
      <c r="I27" s="45"/>
      <c r="J27" s="45"/>
      <c r="K27" s="45"/>
      <c r="L27" s="45"/>
      <c r="M27" s="43"/>
      <c r="N27" s="46">
        <f ca="1">SUM(M33)</f>
        <v>192.95</v>
      </c>
      <c r="O27" s="47" t="s">
        <v>9</v>
      </c>
      <c r="P27" s="48" t="str">
        <f>'[3]СТАРТ+ (2)'!Y59</f>
        <v>Столбов А.Н.</v>
      </c>
    </row>
    <row r="28" spans="1:16" ht="12.75" outlineLevel="1">
      <c r="B28" s="51">
        <f t="shared" ref="B28:B33" si="6">B27</f>
        <v>9</v>
      </c>
      <c r="C28" s="52"/>
      <c r="D28" s="43" t="str">
        <f>'[3]СТАРТ+ (2)'!C60</f>
        <v>105в</v>
      </c>
      <c r="E28" s="43">
        <f>'[3]СТАРТ+ (2)'!D60</f>
        <v>5</v>
      </c>
      <c r="F28" s="53">
        <f ca="1">'[3]СТАРТ+ (2)'!E60</f>
        <v>2.6</v>
      </c>
      <c r="G28" s="54">
        <v>5.5</v>
      </c>
      <c r="H28" s="54">
        <v>6</v>
      </c>
      <c r="I28" s="54">
        <v>5</v>
      </c>
      <c r="J28" s="54">
        <v>6</v>
      </c>
      <c r="K28" s="54">
        <v>6</v>
      </c>
      <c r="L28" s="55">
        <f>(SUM(G28:K28)-MAX(G28:K28)-MIN(G28:K28))</f>
        <v>17.5</v>
      </c>
      <c r="M28" s="56">
        <f ca="1">(SUM(G28:K28)-MAX(G28:K28)-MIN(G28:K28))*F28</f>
        <v>45.5</v>
      </c>
      <c r="N28" s="57">
        <f t="shared" ref="N28:N33" ca="1" si="7">N27</f>
        <v>192.95</v>
      </c>
      <c r="O28" s="50"/>
      <c r="P28" s="136" t="str">
        <f>'[3]СТАРТ+ (2)'!Y60</f>
        <v xml:space="preserve"> </v>
      </c>
    </row>
    <row r="29" spans="1:16" ht="12.75" outlineLevel="1">
      <c r="B29" s="51">
        <f t="shared" si="6"/>
        <v>9</v>
      </c>
      <c r="C29" s="52"/>
      <c r="D29" s="43" t="str">
        <f>'[3]СТАРТ+ (2)'!F60</f>
        <v>405с</v>
      </c>
      <c r="E29" s="43">
        <f>'[3]СТАРТ+ (2)'!G60</f>
        <v>7</v>
      </c>
      <c r="F29" s="53">
        <f ca="1">'[3]СТАРТ+ (2)'!H60</f>
        <v>2.7</v>
      </c>
      <c r="G29" s="54">
        <v>5.5</v>
      </c>
      <c r="H29" s="54">
        <v>4.5</v>
      </c>
      <c r="I29" s="54">
        <v>5</v>
      </c>
      <c r="J29" s="54">
        <v>5</v>
      </c>
      <c r="K29" s="54">
        <v>5</v>
      </c>
      <c r="L29" s="55">
        <f>(SUM(G29:K29)-MAX(G29:K29)-MIN(G29:K29))</f>
        <v>15</v>
      </c>
      <c r="M29" s="56">
        <f ca="1">(SUM(G29:K29)-MAX(G29:K29)-MIN(G29:K29))*F29</f>
        <v>40.5</v>
      </c>
      <c r="N29" s="57">
        <f t="shared" ca="1" si="7"/>
        <v>192.95</v>
      </c>
      <c r="O29" s="50"/>
      <c r="P29" s="136" t="str">
        <f>'[3]СТАРТ+ (2)'!Y61</f>
        <v xml:space="preserve"> </v>
      </c>
    </row>
    <row r="30" spans="1:16" ht="12.75" outlineLevel="1">
      <c r="B30" s="51">
        <f t="shared" si="6"/>
        <v>9</v>
      </c>
      <c r="C30" s="52"/>
      <c r="D30" s="43" t="str">
        <f>'[3]СТАРТ+ (2)'!I60</f>
        <v>203в</v>
      </c>
      <c r="E30" s="43">
        <f>'[3]СТАРТ+ (2)'!J60</f>
        <v>5</v>
      </c>
      <c r="F30" s="53">
        <f ca="1">'[3]СТАРТ+ (2)'!K60</f>
        <v>2.2999999999999998</v>
      </c>
      <c r="G30" s="54">
        <v>5.5</v>
      </c>
      <c r="H30" s="54">
        <v>5.5</v>
      </c>
      <c r="I30" s="54">
        <v>5</v>
      </c>
      <c r="J30" s="54">
        <v>5</v>
      </c>
      <c r="K30" s="54">
        <v>5</v>
      </c>
      <c r="L30" s="55">
        <f>(SUM(G30:K30)-MAX(G30:K30)-MIN(G30:K30))</f>
        <v>15.5</v>
      </c>
      <c r="M30" s="56">
        <f ca="1">(SUM(G30:K30)-MAX(G30:K30)-MIN(G30:K30))*F30</f>
        <v>35.65</v>
      </c>
      <c r="N30" s="57">
        <f t="shared" ca="1" si="7"/>
        <v>192.95</v>
      </c>
      <c r="O30" s="50"/>
    </row>
    <row r="31" spans="1:16" ht="12.75" outlineLevel="1">
      <c r="B31" s="51">
        <f t="shared" si="6"/>
        <v>9</v>
      </c>
      <c r="C31" s="52"/>
      <c r="D31" s="43" t="str">
        <f>'[3]СТАРТ+ (2)'!L60</f>
        <v>5134д</v>
      </c>
      <c r="E31" s="43">
        <f>'[3]СТАРТ+ (2)'!M60</f>
        <v>7</v>
      </c>
      <c r="F31" s="53">
        <f ca="1">'[3]СТАРТ+ (2)'!N60</f>
        <v>2.5</v>
      </c>
      <c r="G31" s="54">
        <v>6</v>
      </c>
      <c r="H31" s="54">
        <v>5.5</v>
      </c>
      <c r="I31" s="54">
        <v>5.5</v>
      </c>
      <c r="J31" s="54">
        <v>6</v>
      </c>
      <c r="K31" s="54">
        <v>5.5</v>
      </c>
      <c r="L31" s="55">
        <f>(SUM(G31:K31)-MAX(G31:K31)-MIN(G31:K31))</f>
        <v>17</v>
      </c>
      <c r="M31" s="56">
        <f ca="1">(SUM(G31:K31)-MAX(G31:K31)-MIN(G31:K31))*F31</f>
        <v>42.5</v>
      </c>
      <c r="N31" s="57">
        <f t="shared" ca="1" si="7"/>
        <v>192.95</v>
      </c>
      <c r="O31" s="50"/>
    </row>
    <row r="32" spans="1:16" ht="12.75" outlineLevel="1">
      <c r="B32" s="51">
        <f t="shared" si="6"/>
        <v>9</v>
      </c>
      <c r="C32" s="60"/>
      <c r="D32" s="43" t="str">
        <f>'[3]СТАРТ+ (2)'!O60</f>
        <v>614в</v>
      </c>
      <c r="E32" s="43">
        <f>'[3]СТАРТ+ (2)'!P60</f>
        <v>10</v>
      </c>
      <c r="F32" s="53">
        <f ca="1">'[3]СТАРТ+ (2)'!Q60</f>
        <v>2.4</v>
      </c>
      <c r="G32" s="54">
        <v>4.5</v>
      </c>
      <c r="H32" s="54">
        <v>4</v>
      </c>
      <c r="I32" s="54">
        <v>4</v>
      </c>
      <c r="J32" s="54">
        <v>4</v>
      </c>
      <c r="K32" s="54">
        <v>4</v>
      </c>
      <c r="L32" s="55">
        <f>(SUM(G32:K32)-MAX(G32:K32)-MIN(G32:K32))</f>
        <v>12</v>
      </c>
      <c r="M32" s="56">
        <f ca="1">(SUM(G32:K32)-MAX(G32:K32)-MIN(G32:K32))*F32</f>
        <v>28.799999999999997</v>
      </c>
      <c r="N32" s="57">
        <f t="shared" ca="1" si="7"/>
        <v>192.95</v>
      </c>
      <c r="O32" s="50"/>
    </row>
    <row r="33" spans="1:16" ht="12.75" outlineLevel="1">
      <c r="B33" s="51">
        <f t="shared" si="6"/>
        <v>9</v>
      </c>
      <c r="D33" s="47" t="s">
        <v>10</v>
      </c>
      <c r="E33" s="47"/>
      <c r="F33" s="61">
        <f ca="1">SUM(F28:F32)</f>
        <v>12.500000000000002</v>
      </c>
      <c r="G33" s="62"/>
      <c r="H33" s="62"/>
      <c r="I33" s="62"/>
      <c r="J33" s="62"/>
      <c r="K33" s="62"/>
      <c r="L33" s="63"/>
      <c r="M33" s="64">
        <f ca="1">SUM(M28:M32)</f>
        <v>192.95</v>
      </c>
      <c r="N33" s="57">
        <f t="shared" ca="1" si="7"/>
        <v>192.95</v>
      </c>
      <c r="O33" s="50"/>
    </row>
    <row r="34" spans="1:16" s="49" customFormat="1" ht="15">
      <c r="A34" s="43">
        <v>5</v>
      </c>
      <c r="B34" s="44">
        <f>'[3]СТАРТ+ (2)'!B38</f>
        <v>6</v>
      </c>
      <c r="C34" s="45" t="str">
        <f>'[3]СТАРТ+ (2)'!C38</f>
        <v>Никитина Полина,2007,II,Челябинск,МБУ СШОР-7</v>
      </c>
      <c r="D34" s="43"/>
      <c r="E34" s="43"/>
      <c r="F34" s="43"/>
      <c r="G34" s="45"/>
      <c r="H34" s="45"/>
      <c r="I34" s="45"/>
      <c r="J34" s="45"/>
      <c r="K34" s="45"/>
      <c r="L34" s="45"/>
      <c r="M34" s="43"/>
      <c r="N34" s="46">
        <f ca="1">SUM(M40)</f>
        <v>160.35000000000002</v>
      </c>
      <c r="O34" s="47" t="s">
        <v>9</v>
      </c>
      <c r="P34" s="48" t="str">
        <f>'[3]СТАРТ+ (2)'!Y38</f>
        <v>Пирожков Ю.В.</v>
      </c>
    </row>
    <row r="35" spans="1:16" ht="12.75" outlineLevel="1">
      <c r="B35" s="51">
        <f t="shared" ref="B35:B40" si="8">B34</f>
        <v>6</v>
      </c>
      <c r="C35" s="52"/>
      <c r="D35" s="43" t="str">
        <f>'[3]СТАРТ+ (2)'!C39</f>
        <v>105с</v>
      </c>
      <c r="E35" s="43">
        <f>'[3]СТАРТ+ (2)'!D39</f>
        <v>5</v>
      </c>
      <c r="F35" s="53">
        <f ca="1">'[3]СТАРТ+ (2)'!E39</f>
        <v>2.4</v>
      </c>
      <c r="G35" s="54">
        <v>5.5</v>
      </c>
      <c r="H35" s="54">
        <v>4.5</v>
      </c>
      <c r="I35" s="54">
        <v>5</v>
      </c>
      <c r="J35" s="54">
        <v>5</v>
      </c>
      <c r="K35" s="54">
        <v>5</v>
      </c>
      <c r="L35" s="55">
        <f>(SUM(G35:K35)-MAX(G35:K35)-MIN(G35:K35))</f>
        <v>15</v>
      </c>
      <c r="M35" s="56">
        <f ca="1">(SUM(G35:K35)-MAX(G35:K35)-MIN(G35:K35))*F35</f>
        <v>36</v>
      </c>
      <c r="N35" s="57">
        <f t="shared" ref="N35:N40" ca="1" si="9">N34</f>
        <v>160.35000000000002</v>
      </c>
      <c r="O35" s="50"/>
      <c r="P35" s="136" t="str">
        <f>'[3]СТАРТ+ (2)'!Y39</f>
        <v>Остальцева А.Ю.</v>
      </c>
    </row>
    <row r="36" spans="1:16" ht="12.75" outlineLevel="1">
      <c r="B36" s="51">
        <f t="shared" si="8"/>
        <v>6</v>
      </c>
      <c r="C36" s="52"/>
      <c r="D36" s="43" t="str">
        <f>'[3]СТАРТ+ (2)'!F39</f>
        <v>201в</v>
      </c>
      <c r="E36" s="43">
        <f>'[3]СТАРТ+ (2)'!G39</f>
        <v>5</v>
      </c>
      <c r="F36" s="53">
        <f ca="1">'[3]СТАРТ+ (2)'!H39</f>
        <v>1.6</v>
      </c>
      <c r="G36" s="54">
        <v>4.5</v>
      </c>
      <c r="H36" s="54">
        <v>5</v>
      </c>
      <c r="I36" s="54">
        <v>5.5</v>
      </c>
      <c r="J36" s="54">
        <v>5.5</v>
      </c>
      <c r="K36" s="54">
        <v>5</v>
      </c>
      <c r="L36" s="55">
        <f>(SUM(G36:K36)-MAX(G36:K36)-MIN(G36:K36))</f>
        <v>15.5</v>
      </c>
      <c r="M36" s="56">
        <f ca="1">(SUM(G36:K36)-MAX(G36:K36)-MIN(G36:K36))*F36</f>
        <v>24.8</v>
      </c>
      <c r="N36" s="57">
        <f t="shared" ca="1" si="9"/>
        <v>160.35000000000002</v>
      </c>
      <c r="O36" s="50"/>
      <c r="P36" s="136" t="str">
        <f>'[3]СТАРТ+ (2)'!Y40</f>
        <v xml:space="preserve"> </v>
      </c>
    </row>
    <row r="37" spans="1:16" ht="12.75" outlineLevel="1">
      <c r="B37" s="51">
        <f t="shared" si="8"/>
        <v>6</v>
      </c>
      <c r="C37" s="52"/>
      <c r="D37" s="43" t="str">
        <f>'[3]СТАРТ+ (2)'!I39</f>
        <v>301в</v>
      </c>
      <c r="E37" s="43">
        <f>'[3]СТАРТ+ (2)'!J39</f>
        <v>5</v>
      </c>
      <c r="F37" s="53">
        <f ca="1">'[3]СТАРТ+ (2)'!K39</f>
        <v>1.7</v>
      </c>
      <c r="G37" s="54">
        <v>5.5</v>
      </c>
      <c r="H37" s="54">
        <v>5.5</v>
      </c>
      <c r="I37" s="54">
        <v>6</v>
      </c>
      <c r="J37" s="54">
        <v>5.5</v>
      </c>
      <c r="K37" s="54">
        <v>5.5</v>
      </c>
      <c r="L37" s="55">
        <f>(SUM(G37:K37)-MAX(G37:K37)-MIN(G37:K37))</f>
        <v>16.5</v>
      </c>
      <c r="M37" s="56">
        <f ca="1">(SUM(G37:K37)-MAX(G37:K37)-MIN(G37:K37))*F37</f>
        <v>28.05</v>
      </c>
      <c r="N37" s="57">
        <f t="shared" ca="1" si="9"/>
        <v>160.35000000000002</v>
      </c>
      <c r="O37" s="50"/>
    </row>
    <row r="38" spans="1:16" ht="12.75" outlineLevel="1">
      <c r="B38" s="51">
        <f t="shared" si="8"/>
        <v>6</v>
      </c>
      <c r="C38" s="52"/>
      <c r="D38" s="43" t="str">
        <f>'[3]СТАРТ+ (2)'!L39</f>
        <v>403с</v>
      </c>
      <c r="E38" s="43">
        <f>'[3]СТАРТ+ (2)'!M39</f>
        <v>5</v>
      </c>
      <c r="F38" s="53">
        <f ca="1">'[3]СТАРТ+ (2)'!N39</f>
        <v>2.2000000000000002</v>
      </c>
      <c r="G38" s="54">
        <v>5</v>
      </c>
      <c r="H38" s="54">
        <v>6</v>
      </c>
      <c r="I38" s="54">
        <v>6</v>
      </c>
      <c r="J38" s="54">
        <v>5.5</v>
      </c>
      <c r="K38" s="54">
        <v>5</v>
      </c>
      <c r="L38" s="55">
        <f>(SUM(G38:K38)-MAX(G38:K38)-MIN(G38:K38))</f>
        <v>16.5</v>
      </c>
      <c r="M38" s="56">
        <f ca="1">(SUM(G38:K38)-MAX(G38:K38)-MIN(G38:K38))*F38</f>
        <v>36.300000000000004</v>
      </c>
      <c r="N38" s="57">
        <f t="shared" ca="1" si="9"/>
        <v>160.35000000000002</v>
      </c>
      <c r="O38" s="50"/>
    </row>
    <row r="39" spans="1:16" ht="12.75" outlineLevel="1">
      <c r="B39" s="51">
        <f t="shared" si="8"/>
        <v>6</v>
      </c>
      <c r="C39" s="60"/>
      <c r="D39" s="43" t="str">
        <f>'[3]СТАРТ+ (2)'!O39</f>
        <v>5132д</v>
      </c>
      <c r="E39" s="43">
        <f>'[3]СТАРТ+ (2)'!P39</f>
        <v>5</v>
      </c>
      <c r="F39" s="53">
        <f ca="1">'[3]СТАРТ+ (2)'!Q39</f>
        <v>2.2000000000000002</v>
      </c>
      <c r="G39" s="54">
        <v>5</v>
      </c>
      <c r="H39" s="54">
        <v>5</v>
      </c>
      <c r="I39" s="54">
        <v>6</v>
      </c>
      <c r="J39" s="54">
        <v>5.5</v>
      </c>
      <c r="K39" s="54">
        <v>5.5</v>
      </c>
      <c r="L39" s="55">
        <f>(SUM(G39:K39)-MAX(G39:K39)-MIN(G39:K39))</f>
        <v>16</v>
      </c>
      <c r="M39" s="56">
        <f ca="1">(SUM(G39:K39)-MAX(G39:K39)-MIN(G39:K39))*F39</f>
        <v>35.200000000000003</v>
      </c>
      <c r="N39" s="57">
        <f t="shared" ca="1" si="9"/>
        <v>160.35000000000002</v>
      </c>
      <c r="O39" s="50"/>
    </row>
    <row r="40" spans="1:16" ht="12.75" outlineLevel="1">
      <c r="B40" s="51">
        <f t="shared" si="8"/>
        <v>6</v>
      </c>
      <c r="D40" s="47" t="s">
        <v>10</v>
      </c>
      <c r="E40" s="47"/>
      <c r="F40" s="61">
        <f ca="1">SUM(F35:F39)</f>
        <v>10.100000000000001</v>
      </c>
      <c r="G40" s="62"/>
      <c r="H40" s="62"/>
      <c r="I40" s="62"/>
      <c r="J40" s="62"/>
      <c r="K40" s="62"/>
      <c r="L40" s="63"/>
      <c r="M40" s="64">
        <f ca="1">SUM(M35:M39)</f>
        <v>160.35000000000002</v>
      </c>
      <c r="N40" s="57">
        <f t="shared" ca="1" si="9"/>
        <v>160.35000000000002</v>
      </c>
      <c r="O40" s="50"/>
    </row>
    <row r="41" spans="1:16" s="49" customFormat="1" ht="15">
      <c r="A41" s="43">
        <v>6</v>
      </c>
      <c r="B41" s="44">
        <f>'[3]СТАРТ+ (2)'!B45</f>
        <v>7</v>
      </c>
      <c r="C41" s="45" t="str">
        <f>'[3]СТАРТ+ (2)'!C45</f>
        <v>Андрюшечкина Мария,2006,КМС,Тольятти,МБУДОКСДЮСШОР№10"Олимп"</v>
      </c>
      <c r="D41" s="43"/>
      <c r="E41" s="43"/>
      <c r="F41" s="43"/>
      <c r="G41" s="45"/>
      <c r="H41" s="45"/>
      <c r="I41" s="45"/>
      <c r="J41" s="45"/>
      <c r="K41" s="45"/>
      <c r="L41" s="45"/>
      <c r="M41" s="43"/>
      <c r="N41" s="46">
        <f ca="1">SUM(M47)</f>
        <v>159.65</v>
      </c>
      <c r="O41" s="47" t="s">
        <v>9</v>
      </c>
      <c r="P41" s="48" t="str">
        <f>'[3]СТАРТ+ (2)'!Y45</f>
        <v>Михайлов А.Н.</v>
      </c>
    </row>
    <row r="42" spans="1:16" ht="12.75" outlineLevel="1">
      <c r="B42" s="51">
        <f t="shared" ref="B42:B47" si="10">B41</f>
        <v>7</v>
      </c>
      <c r="C42" s="52"/>
      <c r="D42" s="43" t="str">
        <f>'[3]СТАРТ+ (2)'!C46</f>
        <v>105в</v>
      </c>
      <c r="E42" s="43">
        <f>'[3]СТАРТ+ (2)'!D46</f>
        <v>5</v>
      </c>
      <c r="F42" s="53">
        <f ca="1">'[3]СТАРТ+ (2)'!E46</f>
        <v>2.6</v>
      </c>
      <c r="G42" s="54">
        <v>4</v>
      </c>
      <c r="H42" s="54">
        <v>4.5</v>
      </c>
      <c r="I42" s="54">
        <v>4.5</v>
      </c>
      <c r="J42" s="54">
        <v>4.5</v>
      </c>
      <c r="K42" s="54">
        <v>3.5</v>
      </c>
      <c r="L42" s="55">
        <f>(SUM(G42:K42)-MAX(G42:K42)-MIN(G42:K42))</f>
        <v>13</v>
      </c>
      <c r="M42" s="56">
        <f ca="1">(SUM(G42:K42)-MAX(G42:K42)-MIN(G42:K42))*F42</f>
        <v>33.800000000000004</v>
      </c>
      <c r="N42" s="57">
        <f t="shared" ref="N42:N47" ca="1" si="11">N41</f>
        <v>159.65</v>
      </c>
      <c r="O42" s="50"/>
      <c r="P42" s="136" t="str">
        <f>'[3]СТАРТ+ (2)'!Y46</f>
        <v xml:space="preserve">Донцова И.В. </v>
      </c>
    </row>
    <row r="43" spans="1:16" ht="12.75" outlineLevel="1">
      <c r="B43" s="51">
        <f t="shared" si="10"/>
        <v>7</v>
      </c>
      <c r="C43" s="52"/>
      <c r="D43" s="43" t="str">
        <f>'[3]СТАРТ+ (2)'!F46</f>
        <v>405с</v>
      </c>
      <c r="E43" s="43">
        <f>'[3]СТАРТ+ (2)'!G46</f>
        <v>7</v>
      </c>
      <c r="F43" s="53">
        <f ca="1">'[3]СТАРТ+ (2)'!H46</f>
        <v>2.7</v>
      </c>
      <c r="G43" s="54">
        <v>4.5</v>
      </c>
      <c r="H43" s="54">
        <v>5</v>
      </c>
      <c r="I43" s="54">
        <v>5</v>
      </c>
      <c r="J43" s="54">
        <v>5</v>
      </c>
      <c r="K43" s="54">
        <v>5.5</v>
      </c>
      <c r="L43" s="55">
        <f>(SUM(G43:K43)-MAX(G43:K43)-MIN(G43:K43))</f>
        <v>15</v>
      </c>
      <c r="M43" s="56">
        <f ca="1">(SUM(G43:K43)-MAX(G43:K43)-MIN(G43:K43))*F43</f>
        <v>40.5</v>
      </c>
      <c r="N43" s="57">
        <f t="shared" ca="1" si="11"/>
        <v>159.65</v>
      </c>
      <c r="O43" s="50"/>
      <c r="P43" s="136" t="str">
        <f>'[3]СТАРТ+ (2)'!Y47</f>
        <v xml:space="preserve">Кандрашин А.В. </v>
      </c>
    </row>
    <row r="44" spans="1:16" ht="12.75" outlineLevel="1">
      <c r="B44" s="51">
        <f t="shared" si="10"/>
        <v>7</v>
      </c>
      <c r="C44" s="52"/>
      <c r="D44" s="43" t="str">
        <f>'[3]СТАРТ+ (2)'!I46</f>
        <v>201в</v>
      </c>
      <c r="E44" s="43">
        <f>'[3]СТАРТ+ (2)'!J46</f>
        <v>7</v>
      </c>
      <c r="F44" s="53">
        <f ca="1">'[3]СТАРТ+ (2)'!K46</f>
        <v>1.8</v>
      </c>
      <c r="G44" s="54">
        <v>6.5</v>
      </c>
      <c r="H44" s="54">
        <v>6.5</v>
      </c>
      <c r="I44" s="54">
        <v>7</v>
      </c>
      <c r="J44" s="54">
        <v>7</v>
      </c>
      <c r="K44" s="54">
        <v>6.5</v>
      </c>
      <c r="L44" s="55">
        <f>(SUM(G44:K44)-MAX(G44:K44)-MIN(G44:K44))</f>
        <v>20</v>
      </c>
      <c r="M44" s="56">
        <f ca="1">(SUM(G44:K44)-MAX(G44:K44)-MIN(G44:K44))*F44</f>
        <v>36</v>
      </c>
      <c r="N44" s="57">
        <f t="shared" ca="1" si="11"/>
        <v>159.65</v>
      </c>
      <c r="O44" s="50"/>
      <c r="P44" s="136" t="str">
        <f>'[3]СТАРТ+ (2)'!Y48</f>
        <v>Ефремов А.С.</v>
      </c>
    </row>
    <row r="45" spans="1:16" ht="12.75" outlineLevel="1">
      <c r="B45" s="51">
        <f t="shared" si="10"/>
        <v>7</v>
      </c>
      <c r="C45" s="52"/>
      <c r="D45" s="43" t="str">
        <f>'[3]СТАРТ+ (2)'!L46</f>
        <v>301в</v>
      </c>
      <c r="E45" s="43">
        <f>'[3]СТАРТ+ (2)'!M46</f>
        <v>7</v>
      </c>
      <c r="F45" s="53">
        <f ca="1">'[3]СТАРТ+ (2)'!N46</f>
        <v>1.9</v>
      </c>
      <c r="G45" s="54">
        <v>3.5</v>
      </c>
      <c r="H45" s="54">
        <v>4</v>
      </c>
      <c r="I45" s="54">
        <v>3.5</v>
      </c>
      <c r="J45" s="54">
        <v>4</v>
      </c>
      <c r="K45" s="54">
        <v>4.5</v>
      </c>
      <c r="L45" s="55">
        <f>(SUM(G45:K45)-MAX(G45:K45)-MIN(G45:K45))</f>
        <v>11.5</v>
      </c>
      <c r="M45" s="56">
        <f ca="1">(SUM(G45:K45)-MAX(G45:K45)-MIN(G45:K45))*F45</f>
        <v>21.849999999999998</v>
      </c>
      <c r="N45" s="57">
        <f t="shared" ca="1" si="11"/>
        <v>159.65</v>
      </c>
      <c r="O45" s="50"/>
    </row>
    <row r="46" spans="1:16" ht="12.75" outlineLevel="1">
      <c r="B46" s="51">
        <f t="shared" si="10"/>
        <v>7</v>
      </c>
      <c r="C46" s="60"/>
      <c r="D46" s="43" t="str">
        <f>'[3]СТАРТ+ (2)'!O46</f>
        <v>5233д</v>
      </c>
      <c r="E46" s="43">
        <f>'[3]СТАРТ+ (2)'!P46</f>
        <v>5</v>
      </c>
      <c r="F46" s="53">
        <f ca="1">'[3]СТАРТ+ (2)'!Q46</f>
        <v>2.5</v>
      </c>
      <c r="G46" s="54">
        <v>4</v>
      </c>
      <c r="H46" s="54">
        <v>4</v>
      </c>
      <c r="I46" s="54">
        <v>3</v>
      </c>
      <c r="J46" s="54">
        <v>4</v>
      </c>
      <c r="K46" s="54">
        <v>3</v>
      </c>
      <c r="L46" s="55">
        <f>(SUM(G46:K46)-MAX(G46:K46)-MIN(G46:K46))</f>
        <v>11</v>
      </c>
      <c r="M46" s="56">
        <f ca="1">(SUM(G46:K46)-MAX(G46:K46)-MIN(G46:K46))*F46</f>
        <v>27.5</v>
      </c>
      <c r="N46" s="57">
        <f t="shared" ca="1" si="11"/>
        <v>159.65</v>
      </c>
      <c r="O46" s="50"/>
    </row>
    <row r="47" spans="1:16" ht="12.75" outlineLevel="1">
      <c r="B47" s="51">
        <f t="shared" si="10"/>
        <v>7</v>
      </c>
      <c r="D47" s="47" t="s">
        <v>10</v>
      </c>
      <c r="E47" s="47"/>
      <c r="F47" s="61">
        <f ca="1">SUM(F42:F46)</f>
        <v>11.5</v>
      </c>
      <c r="G47" s="62"/>
      <c r="H47" s="62"/>
      <c r="I47" s="62"/>
      <c r="J47" s="62"/>
      <c r="K47" s="62"/>
      <c r="L47" s="63"/>
      <c r="M47" s="64">
        <f ca="1">SUM(M42:M46)</f>
        <v>159.65</v>
      </c>
      <c r="N47" s="57">
        <f t="shared" ca="1" si="11"/>
        <v>159.65</v>
      </c>
      <c r="O47" s="50"/>
    </row>
    <row r="48" spans="1:16" s="49" customFormat="1" ht="15">
      <c r="A48" s="43">
        <v>7</v>
      </c>
      <c r="B48" s="44">
        <f>'[3]СТАРТ+ (2)'!B52</f>
        <v>8</v>
      </c>
      <c r="C48" s="45" t="str">
        <f>'[3]СТАРТ+ (2)'!C52</f>
        <v>Данейкина Кристина,2006,КМС,Тольятти,МБУДОКСДЮСШОР№10"Олимп"</v>
      </c>
      <c r="D48" s="43"/>
      <c r="E48" s="43"/>
      <c r="F48" s="43"/>
      <c r="G48" s="45"/>
      <c r="H48" s="45"/>
      <c r="I48" s="45"/>
      <c r="J48" s="45"/>
      <c r="K48" s="45"/>
      <c r="L48" s="45"/>
      <c r="M48" s="43"/>
      <c r="N48" s="46">
        <f ca="1">SUM(M54)</f>
        <v>156.85</v>
      </c>
      <c r="O48" s="47" t="s">
        <v>9</v>
      </c>
      <c r="P48" s="48" t="str">
        <f>'[3]СТАРТ+ (2)'!Y52</f>
        <v>Михайлов А.Н.</v>
      </c>
    </row>
    <row r="49" spans="1:16" ht="12.75" outlineLevel="1">
      <c r="B49" s="51">
        <f t="shared" ref="B49:B54" si="12">B48</f>
        <v>8</v>
      </c>
      <c r="C49" s="52"/>
      <c r="D49" s="43" t="str">
        <f>'[3]СТАРТ+ (2)'!C53</f>
        <v>105в</v>
      </c>
      <c r="E49" s="43">
        <f>'[3]СТАРТ+ (2)'!D53</f>
        <v>5</v>
      </c>
      <c r="F49" s="53">
        <f ca="1">'[3]СТАРТ+ (2)'!E53</f>
        <v>2.6</v>
      </c>
      <c r="G49" s="54">
        <v>4.5</v>
      </c>
      <c r="H49" s="54">
        <v>4.5</v>
      </c>
      <c r="I49" s="54">
        <v>5</v>
      </c>
      <c r="J49" s="54">
        <v>4.5</v>
      </c>
      <c r="K49" s="54">
        <v>4.5</v>
      </c>
      <c r="L49" s="55">
        <f>(SUM(G49:K49)-MAX(G49:K49)-MIN(G49:K49))</f>
        <v>13.5</v>
      </c>
      <c r="M49" s="56">
        <f ca="1">(SUM(G49:K49)-MAX(G49:K49)-MIN(G49:K49))*F49</f>
        <v>35.1</v>
      </c>
      <c r="N49" s="57">
        <f t="shared" ref="N49:N54" ca="1" si="13">N48</f>
        <v>156.85</v>
      </c>
      <c r="O49" s="50"/>
      <c r="P49" s="136" t="str">
        <f>'[3]СТАРТ+ (2)'!Y53</f>
        <v xml:space="preserve">Донцова И.В. </v>
      </c>
    </row>
    <row r="50" spans="1:16" ht="12.75" outlineLevel="1">
      <c r="B50" s="51">
        <f t="shared" si="12"/>
        <v>8</v>
      </c>
      <c r="C50" s="52"/>
      <c r="D50" s="43" t="str">
        <f>'[3]СТАРТ+ (2)'!F53</f>
        <v>405с</v>
      </c>
      <c r="E50" s="43">
        <f>'[3]СТАРТ+ (2)'!G53</f>
        <v>5</v>
      </c>
      <c r="F50" s="53">
        <f ca="1">'[3]СТАРТ+ (2)'!H53</f>
        <v>3.1</v>
      </c>
      <c r="G50" s="54">
        <v>2.5</v>
      </c>
      <c r="H50" s="54">
        <v>2.5</v>
      </c>
      <c r="I50" s="54">
        <v>3</v>
      </c>
      <c r="J50" s="54">
        <v>3.5</v>
      </c>
      <c r="K50" s="54">
        <v>3.5</v>
      </c>
      <c r="L50" s="55">
        <f>(SUM(G50:K50)-MAX(G50:K50)-MIN(G50:K50))</f>
        <v>9</v>
      </c>
      <c r="M50" s="56">
        <f ca="1">(SUM(G50:K50)-MAX(G50:K50)-MIN(G50:K50))*F50</f>
        <v>27.900000000000002</v>
      </c>
      <c r="N50" s="57">
        <f t="shared" ca="1" si="13"/>
        <v>156.85</v>
      </c>
      <c r="O50" s="50"/>
      <c r="P50" s="136" t="str">
        <f>'[3]СТАРТ+ (2)'!Y54</f>
        <v xml:space="preserve">Кандрашин А.В. </v>
      </c>
    </row>
    <row r="51" spans="1:16" ht="12.75" outlineLevel="1">
      <c r="B51" s="51">
        <f t="shared" si="12"/>
        <v>8</v>
      </c>
      <c r="C51" s="52"/>
      <c r="D51" s="43" t="str">
        <f>'[3]СТАРТ+ (2)'!I53</f>
        <v>201в</v>
      </c>
      <c r="E51" s="43">
        <f>'[3]СТАРТ+ (2)'!J53</f>
        <v>7</v>
      </c>
      <c r="F51" s="53">
        <f ca="1">'[3]СТАРТ+ (2)'!K53</f>
        <v>1.8</v>
      </c>
      <c r="G51" s="54">
        <v>4</v>
      </c>
      <c r="H51" s="54">
        <v>4.5</v>
      </c>
      <c r="I51" s="54">
        <v>4</v>
      </c>
      <c r="J51" s="54">
        <v>4.5</v>
      </c>
      <c r="K51" s="54">
        <v>4.5</v>
      </c>
      <c r="L51" s="55">
        <f>(SUM(G51:K51)-MAX(G51:K51)-MIN(G51:K51))</f>
        <v>13</v>
      </c>
      <c r="M51" s="56">
        <f ca="1">(SUM(G51:K51)-MAX(G51:K51)-MIN(G51:K51))*F51</f>
        <v>23.400000000000002</v>
      </c>
      <c r="N51" s="57">
        <f t="shared" ca="1" si="13"/>
        <v>156.85</v>
      </c>
      <c r="O51" s="50"/>
      <c r="P51" s="136" t="str">
        <f>'[3]СТАРТ+ (2)'!Y55</f>
        <v>Ефремов А.С.</v>
      </c>
    </row>
    <row r="52" spans="1:16" ht="12.75" outlineLevel="1">
      <c r="B52" s="51">
        <f t="shared" si="12"/>
        <v>8</v>
      </c>
      <c r="C52" s="52"/>
      <c r="D52" s="43" t="str">
        <f>'[3]СТАРТ+ (2)'!L53</f>
        <v>301в</v>
      </c>
      <c r="E52" s="43">
        <f>'[3]СТАРТ+ (2)'!M53</f>
        <v>7</v>
      </c>
      <c r="F52" s="53">
        <f ca="1">'[3]СТАРТ+ (2)'!N53</f>
        <v>1.9</v>
      </c>
      <c r="G52" s="54">
        <v>6</v>
      </c>
      <c r="H52" s="54">
        <v>6</v>
      </c>
      <c r="I52" s="54">
        <v>6</v>
      </c>
      <c r="J52" s="54">
        <v>6</v>
      </c>
      <c r="K52" s="54">
        <v>5.5</v>
      </c>
      <c r="L52" s="55">
        <f>(SUM(G52:K52)-MAX(G52:K52)-MIN(G52:K52))</f>
        <v>18</v>
      </c>
      <c r="M52" s="56">
        <f ca="1">(SUM(G52:K52)-MAX(G52:K52)-MIN(G52:K52))*F52</f>
        <v>34.199999999999996</v>
      </c>
      <c r="N52" s="57">
        <f t="shared" ca="1" si="13"/>
        <v>156.85</v>
      </c>
      <c r="O52" s="50"/>
    </row>
    <row r="53" spans="1:16" ht="12.75" outlineLevel="1">
      <c r="B53" s="51">
        <f t="shared" si="12"/>
        <v>8</v>
      </c>
      <c r="C53" s="60"/>
      <c r="D53" s="43" t="str">
        <f>'[3]СТАРТ+ (2)'!O53</f>
        <v>5233д</v>
      </c>
      <c r="E53" s="43">
        <f>'[3]СТАРТ+ (2)'!P53</f>
        <v>5</v>
      </c>
      <c r="F53" s="53">
        <f ca="1">'[3]СТАРТ+ (2)'!Q53</f>
        <v>2.5</v>
      </c>
      <c r="G53" s="54">
        <v>4.5</v>
      </c>
      <c r="H53" s="54">
        <v>5</v>
      </c>
      <c r="I53" s="54">
        <v>4.5</v>
      </c>
      <c r="J53" s="54">
        <v>5</v>
      </c>
      <c r="K53" s="54">
        <v>5.5</v>
      </c>
      <c r="L53" s="55">
        <f>(SUM(G53:K53)-MAX(G53:K53)-MIN(G53:K53))</f>
        <v>14.5</v>
      </c>
      <c r="M53" s="56">
        <f ca="1">(SUM(G53:K53)-MAX(G53:K53)-MIN(G53:K53))*F53</f>
        <v>36.25</v>
      </c>
      <c r="N53" s="57">
        <f t="shared" ca="1" si="13"/>
        <v>156.85</v>
      </c>
      <c r="O53" s="50"/>
    </row>
    <row r="54" spans="1:16" ht="12.75" outlineLevel="1">
      <c r="B54" s="51">
        <f t="shared" si="12"/>
        <v>8</v>
      </c>
      <c r="D54" s="47" t="s">
        <v>10</v>
      </c>
      <c r="E54" s="47"/>
      <c r="F54" s="61">
        <f ca="1">SUM(F49:F53)</f>
        <v>11.9</v>
      </c>
      <c r="G54" s="62"/>
      <c r="H54" s="62"/>
      <c r="I54" s="62"/>
      <c r="J54" s="62"/>
      <c r="K54" s="62"/>
      <c r="L54" s="63"/>
      <c r="M54" s="64">
        <f ca="1">SUM(M49:M53)</f>
        <v>156.85</v>
      </c>
      <c r="N54" s="57">
        <f t="shared" ca="1" si="13"/>
        <v>156.85</v>
      </c>
      <c r="O54" s="50"/>
    </row>
    <row r="55" spans="1:16" s="49" customFormat="1" ht="15">
      <c r="A55" s="43">
        <v>8</v>
      </c>
      <c r="B55" s="44">
        <f>'[3]СТАРТ+ (2)'!B3</f>
        <v>1</v>
      </c>
      <c r="C55" s="45" t="str">
        <f>'[3]СТАРТ+ (2)'!C3</f>
        <v>Коровина Алиса,2007,I,Тольятти,МБУДОКСДЮСШОР№10"Олимп"</v>
      </c>
      <c r="D55" s="43"/>
      <c r="E55" s="43"/>
      <c r="F55" s="43"/>
      <c r="G55" s="45"/>
      <c r="H55" s="45"/>
      <c r="I55" s="45"/>
      <c r="J55" s="45"/>
      <c r="K55" s="45"/>
      <c r="L55" s="45"/>
      <c r="M55" s="43"/>
      <c r="N55" s="46">
        <f ca="1">SUM(M61)</f>
        <v>154.19999999999999</v>
      </c>
      <c r="O55" s="65"/>
      <c r="P55" s="48" t="str">
        <f>'[3]СТАРТ+ (2)'!Y3</f>
        <v>Кандрашин А.В.</v>
      </c>
    </row>
    <row r="56" spans="1:16" ht="12.75" outlineLevel="1">
      <c r="B56" s="51">
        <f t="shared" ref="B56:B61" si="14">B55</f>
        <v>1</v>
      </c>
      <c r="C56" s="52"/>
      <c r="D56" s="43" t="str">
        <f>'[3]СТАРТ+ (2)'!C4</f>
        <v>403с</v>
      </c>
      <c r="E56" s="43">
        <f>'[3]СТАРТ+ (2)'!D4</f>
        <v>5</v>
      </c>
      <c r="F56" s="53">
        <f ca="1">'[3]СТАРТ+ (2)'!E4</f>
        <v>2.2000000000000002</v>
      </c>
      <c r="G56" s="54">
        <v>4</v>
      </c>
      <c r="H56" s="54">
        <v>4.5</v>
      </c>
      <c r="I56" s="54">
        <v>4.5</v>
      </c>
      <c r="J56" s="54">
        <v>4.5</v>
      </c>
      <c r="K56" s="54">
        <v>4.5</v>
      </c>
      <c r="L56" s="55">
        <f>(SUM(G56:K56)-MAX(G56:K56)-MIN(G56:K56))</f>
        <v>13.5</v>
      </c>
      <c r="M56" s="56">
        <f ca="1">(SUM(G56:K56)-MAX(G56:K56)-MIN(G56:K56))*F56</f>
        <v>29.700000000000003</v>
      </c>
      <c r="N56" s="57">
        <f t="shared" ref="N56:N61" ca="1" si="15">N55</f>
        <v>154.19999999999999</v>
      </c>
      <c r="O56" s="50"/>
      <c r="P56" s="136" t="str">
        <f>'[3]СТАРТ+ (2)'!Y4</f>
        <v xml:space="preserve">Донцова И.В. </v>
      </c>
    </row>
    <row r="57" spans="1:16" ht="12.75" outlineLevel="1">
      <c r="B57" s="51">
        <f t="shared" si="14"/>
        <v>1</v>
      </c>
      <c r="C57" s="52"/>
      <c r="D57" s="43" t="str">
        <f>'[3]СТАРТ+ (2)'!F4</f>
        <v>105с</v>
      </c>
      <c r="E57" s="43">
        <f>'[3]СТАРТ+ (2)'!G4</f>
        <v>5</v>
      </c>
      <c r="F57" s="53">
        <f ca="1">'[3]СТАРТ+ (2)'!H4</f>
        <v>2.4</v>
      </c>
      <c r="G57" s="54">
        <v>6</v>
      </c>
      <c r="H57" s="54">
        <v>6</v>
      </c>
      <c r="I57" s="54">
        <v>6</v>
      </c>
      <c r="J57" s="54">
        <v>6</v>
      </c>
      <c r="K57" s="54">
        <v>5.5</v>
      </c>
      <c r="L57" s="55">
        <f>(SUM(G57:K57)-MAX(G57:K57)-MIN(G57:K57))</f>
        <v>18</v>
      </c>
      <c r="M57" s="56">
        <f ca="1">(SUM(G57:K57)-MAX(G57:K57)-MIN(G57:K57))*F57</f>
        <v>43.199999999999996</v>
      </c>
      <c r="N57" s="57">
        <f t="shared" ca="1" si="15"/>
        <v>154.19999999999999</v>
      </c>
      <c r="O57" s="50"/>
      <c r="P57" s="136" t="str">
        <f>'[3]СТАРТ+ (2)'!Y5</f>
        <v>Михайлов А.Н.</v>
      </c>
    </row>
    <row r="58" spans="1:16" ht="12.75" outlineLevel="1">
      <c r="B58" s="51">
        <f t="shared" si="14"/>
        <v>1</v>
      </c>
      <c r="C58" s="52"/>
      <c r="D58" s="43" t="str">
        <f>'[3]СТАРТ+ (2)'!I4</f>
        <v>201с</v>
      </c>
      <c r="E58" s="43">
        <f>'[3]СТАРТ+ (2)'!J4</f>
        <v>5</v>
      </c>
      <c r="F58" s="53">
        <f ca="1">'[3]СТАРТ+ (2)'!K4</f>
        <v>1.5</v>
      </c>
      <c r="G58" s="54">
        <v>7</v>
      </c>
      <c r="H58" s="54">
        <v>6</v>
      </c>
      <c r="I58" s="54">
        <v>6.5</v>
      </c>
      <c r="J58" s="54">
        <v>6</v>
      </c>
      <c r="K58" s="54">
        <v>6.5</v>
      </c>
      <c r="L58" s="55">
        <f>(SUM(G58:K58)-MAX(G58:K58)-MIN(G58:K58))</f>
        <v>19</v>
      </c>
      <c r="M58" s="56">
        <f ca="1">(SUM(G58:K58)-MAX(G58:K58)-MIN(G58:K58))*F58</f>
        <v>28.5</v>
      </c>
      <c r="N58" s="57">
        <f t="shared" ca="1" si="15"/>
        <v>154.19999999999999</v>
      </c>
      <c r="O58" s="50"/>
      <c r="P58" s="136" t="str">
        <f>'[3]СТАРТ+ (2)'!Y6</f>
        <v>Ефремов А.С.</v>
      </c>
    </row>
    <row r="59" spans="1:16" ht="12.75" outlineLevel="1">
      <c r="B59" s="51">
        <f t="shared" si="14"/>
        <v>1</v>
      </c>
      <c r="C59" s="52"/>
      <c r="D59" s="43" t="str">
        <f>'[3]СТАРТ+ (2)'!L4</f>
        <v>301с</v>
      </c>
      <c r="E59" s="43">
        <f>'[3]СТАРТ+ (2)'!M4</f>
        <v>5</v>
      </c>
      <c r="F59" s="53">
        <f ca="1">'[3]СТАРТ+ (2)'!N4</f>
        <v>1.6</v>
      </c>
      <c r="G59" s="54">
        <v>5</v>
      </c>
      <c r="H59" s="54">
        <v>5</v>
      </c>
      <c r="I59" s="54">
        <v>5.5</v>
      </c>
      <c r="J59" s="54">
        <v>6</v>
      </c>
      <c r="K59" s="54">
        <v>5.5</v>
      </c>
      <c r="L59" s="55">
        <f>(SUM(G59:K59)-MAX(G59:K59)-MIN(G59:K59))</f>
        <v>16</v>
      </c>
      <c r="M59" s="56">
        <f ca="1">(SUM(G59:K59)-MAX(G59:K59)-MIN(G59:K59))*F59</f>
        <v>25.6</v>
      </c>
      <c r="N59" s="57">
        <f t="shared" ca="1" si="15"/>
        <v>154.19999999999999</v>
      </c>
      <c r="O59" s="50"/>
    </row>
    <row r="60" spans="1:16" ht="12.75" outlineLevel="1">
      <c r="B60" s="51">
        <f t="shared" si="14"/>
        <v>1</v>
      </c>
      <c r="C60" s="60"/>
      <c r="D60" s="43" t="str">
        <f>'[3]СТАРТ+ (2)'!O4</f>
        <v>612в</v>
      </c>
      <c r="E60" s="43">
        <f>'[3]СТАРТ+ (2)'!P4</f>
        <v>5</v>
      </c>
      <c r="F60" s="53">
        <f ca="1">'[3]СТАРТ+ (2)'!Q4</f>
        <v>1.7</v>
      </c>
      <c r="G60" s="54">
        <v>5</v>
      </c>
      <c r="H60" s="54">
        <v>5.5</v>
      </c>
      <c r="I60" s="54">
        <v>4.5</v>
      </c>
      <c r="J60" s="54">
        <v>5.5</v>
      </c>
      <c r="K60" s="54">
        <v>5.5</v>
      </c>
      <c r="L60" s="55">
        <f>(SUM(G60:K60)-MAX(G60:K60)-MIN(G60:K60))</f>
        <v>16</v>
      </c>
      <c r="M60" s="56">
        <f ca="1">(SUM(G60:K60)-MAX(G60:K60)-MIN(G60:K60))*F60</f>
        <v>27.2</v>
      </c>
      <c r="N60" s="57">
        <f t="shared" ca="1" si="15"/>
        <v>154.19999999999999</v>
      </c>
      <c r="O60" s="50"/>
    </row>
    <row r="61" spans="1:16" ht="12.75" outlineLevel="1">
      <c r="B61" s="51">
        <f t="shared" si="14"/>
        <v>1</v>
      </c>
      <c r="D61" s="47" t="s">
        <v>10</v>
      </c>
      <c r="E61" s="47"/>
      <c r="F61" s="61">
        <f ca="1">SUM(F56:F60)</f>
        <v>9.3999999999999986</v>
      </c>
      <c r="G61" s="62"/>
      <c r="H61" s="62"/>
      <c r="I61" s="62"/>
      <c r="J61" s="62"/>
      <c r="K61" s="62"/>
      <c r="L61" s="63"/>
      <c r="M61" s="64">
        <f ca="1">SUM(M56:M60)</f>
        <v>154.19999999999999</v>
      </c>
      <c r="N61" s="57">
        <f t="shared" ca="1" si="15"/>
        <v>154.19999999999999</v>
      </c>
      <c r="O61" s="50"/>
    </row>
    <row r="62" spans="1:16" s="49" customFormat="1" ht="15">
      <c r="A62" s="43">
        <v>9</v>
      </c>
      <c r="B62" s="44">
        <f>'[3]СТАРТ+ (2)'!B10</f>
        <v>2</v>
      </c>
      <c r="C62" s="45" t="str">
        <f>'[3]СТАРТ+ (2)'!C10</f>
        <v>Стрельцова Алена,2007,I,Тольятти,МБУДОКСДЮСШОР№10"Олимп"</v>
      </c>
      <c r="D62" s="43"/>
      <c r="E62" s="43"/>
      <c r="F62" s="43"/>
      <c r="G62" s="45"/>
      <c r="H62" s="45"/>
      <c r="I62" s="45"/>
      <c r="J62" s="45"/>
      <c r="K62" s="45"/>
      <c r="L62" s="45"/>
      <c r="M62" s="43"/>
      <c r="N62" s="46">
        <f ca="1">SUM(M68)</f>
        <v>145.25</v>
      </c>
      <c r="O62" s="47" t="s">
        <v>9</v>
      </c>
      <c r="P62" s="48" t="str">
        <f>'[3]СТАРТ+ (2)'!Y10</f>
        <v>Михайлов А.Н.</v>
      </c>
    </row>
    <row r="63" spans="1:16" ht="12.75" outlineLevel="1">
      <c r="B63" s="51">
        <f t="shared" ref="B63:B68" si="16">B62</f>
        <v>2</v>
      </c>
      <c r="C63" s="52"/>
      <c r="D63" s="43" t="str">
        <f>'[3]СТАРТ+ (2)'!C11</f>
        <v>105с</v>
      </c>
      <c r="E63" s="43">
        <f>'[3]СТАРТ+ (2)'!D11</f>
        <v>5</v>
      </c>
      <c r="F63" s="53">
        <f ca="1">'[3]СТАРТ+ (2)'!E11</f>
        <v>2.4</v>
      </c>
      <c r="G63" s="54">
        <v>4.5</v>
      </c>
      <c r="H63" s="54">
        <v>5</v>
      </c>
      <c r="I63" s="54">
        <v>5</v>
      </c>
      <c r="J63" s="54">
        <v>5.5</v>
      </c>
      <c r="K63" s="54">
        <v>5</v>
      </c>
      <c r="L63" s="55">
        <f>(SUM(G63:K63)-MAX(G63:K63)-MIN(G63:K63))</f>
        <v>15</v>
      </c>
      <c r="M63" s="56">
        <f ca="1">(SUM(G63:K63)-MAX(G63:K63)-MIN(G63:K63))*F63</f>
        <v>36</v>
      </c>
      <c r="N63" s="57">
        <f t="shared" ref="N63:N68" ca="1" si="17">N62</f>
        <v>145.25</v>
      </c>
      <c r="O63" s="50"/>
      <c r="P63" s="136" t="str">
        <f>'[3]СТАРТ+ (2)'!Y11</f>
        <v xml:space="preserve">Донцова И.В. </v>
      </c>
    </row>
    <row r="64" spans="1:16" ht="12.75" outlineLevel="1">
      <c r="B64" s="51">
        <f t="shared" si="16"/>
        <v>2</v>
      </c>
      <c r="C64" s="52"/>
      <c r="D64" s="43" t="str">
        <f>'[3]СТАРТ+ (2)'!F11</f>
        <v>405с</v>
      </c>
      <c r="E64" s="43">
        <f>'[3]СТАРТ+ (2)'!G11</f>
        <v>7</v>
      </c>
      <c r="F64" s="53">
        <f ca="1">'[3]СТАРТ+ (2)'!H11</f>
        <v>2.7</v>
      </c>
      <c r="G64" s="54">
        <v>3</v>
      </c>
      <c r="H64" s="54">
        <v>4</v>
      </c>
      <c r="I64" s="54">
        <v>4</v>
      </c>
      <c r="J64" s="54">
        <v>5</v>
      </c>
      <c r="K64" s="54">
        <v>4</v>
      </c>
      <c r="L64" s="55">
        <f>(SUM(G64:K64)-MAX(G64:K64)-MIN(G64:K64))</f>
        <v>12</v>
      </c>
      <c r="M64" s="56">
        <f ca="1">(SUM(G64:K64)-MAX(G64:K64)-MIN(G64:K64))*F64</f>
        <v>32.400000000000006</v>
      </c>
      <c r="N64" s="57">
        <f t="shared" ca="1" si="17"/>
        <v>145.25</v>
      </c>
      <c r="O64" s="50"/>
      <c r="P64" s="136" t="str">
        <f>'[3]СТАРТ+ (2)'!Y12</f>
        <v xml:space="preserve">Кандрашин А.В. </v>
      </c>
    </row>
    <row r="65" spans="2:16" ht="12.75" outlineLevel="1">
      <c r="B65" s="51">
        <f t="shared" si="16"/>
        <v>2</v>
      </c>
      <c r="C65" s="52"/>
      <c r="D65" s="43" t="str">
        <f>'[3]СТАРТ+ (2)'!I11</f>
        <v>201в</v>
      </c>
      <c r="E65" s="43">
        <f>'[3]СТАРТ+ (2)'!J11</f>
        <v>7</v>
      </c>
      <c r="F65" s="53">
        <f ca="1">'[3]СТАРТ+ (2)'!K11</f>
        <v>1.8</v>
      </c>
      <c r="G65" s="54">
        <v>5</v>
      </c>
      <c r="H65" s="54">
        <v>5</v>
      </c>
      <c r="I65" s="54">
        <v>5.5</v>
      </c>
      <c r="J65" s="54">
        <v>5</v>
      </c>
      <c r="K65" s="54">
        <v>5</v>
      </c>
      <c r="L65" s="55">
        <f>(SUM(G65:K65)-MAX(G65:K65)-MIN(G65:K65))</f>
        <v>15</v>
      </c>
      <c r="M65" s="56">
        <f ca="1">(SUM(G65:K65)-MAX(G65:K65)-MIN(G65:K65))*F65</f>
        <v>27</v>
      </c>
      <c r="N65" s="57">
        <f t="shared" ca="1" si="17"/>
        <v>145.25</v>
      </c>
      <c r="O65" s="50"/>
      <c r="P65" s="136" t="str">
        <f>'[3]СТАРТ+ (2)'!Y13</f>
        <v>Ефремов А.С.</v>
      </c>
    </row>
    <row r="66" spans="2:16" ht="12.75" outlineLevel="1">
      <c r="B66" s="51">
        <f t="shared" si="16"/>
        <v>2</v>
      </c>
      <c r="C66" s="52"/>
      <c r="D66" s="43" t="str">
        <f>'[3]СТАРТ+ (2)'!L11</f>
        <v>301в</v>
      </c>
      <c r="E66" s="43">
        <f>'[3]СТАРТ+ (2)'!M11</f>
        <v>7</v>
      </c>
      <c r="F66" s="53">
        <f ca="1">'[3]СТАРТ+ (2)'!N11</f>
        <v>1.9</v>
      </c>
      <c r="G66" s="54">
        <v>5</v>
      </c>
      <c r="H66" s="54">
        <v>4</v>
      </c>
      <c r="I66" s="54">
        <v>4.5</v>
      </c>
      <c r="J66" s="54">
        <v>4</v>
      </c>
      <c r="K66" s="54">
        <v>4</v>
      </c>
      <c r="L66" s="55">
        <f>(SUM(G66:K66)-MAX(G66:K66)-MIN(G66:K66))</f>
        <v>12.5</v>
      </c>
      <c r="M66" s="56">
        <f ca="1">(SUM(G66:K66)-MAX(G66:K66)-MIN(G66:K66))*F66</f>
        <v>23.75</v>
      </c>
      <c r="N66" s="57">
        <f t="shared" ca="1" si="17"/>
        <v>145.25</v>
      </c>
      <c r="O66" s="50"/>
    </row>
    <row r="67" spans="2:16" ht="12.75" outlineLevel="1">
      <c r="B67" s="51">
        <f t="shared" si="16"/>
        <v>2</v>
      </c>
      <c r="C67" s="60"/>
      <c r="D67" s="43" t="str">
        <f>'[3]СТАРТ+ (2)'!O11</f>
        <v>612в</v>
      </c>
      <c r="E67" s="43">
        <f>'[3]СТАРТ+ (2)'!P11</f>
        <v>7</v>
      </c>
      <c r="F67" s="53">
        <f ca="1">'[3]СТАРТ+ (2)'!Q11</f>
        <v>1.8</v>
      </c>
      <c r="G67" s="54">
        <v>5</v>
      </c>
      <c r="H67" s="54">
        <v>4.5</v>
      </c>
      <c r="I67" s="54">
        <v>4.5</v>
      </c>
      <c r="J67" s="54">
        <v>5</v>
      </c>
      <c r="K67" s="54">
        <v>5</v>
      </c>
      <c r="L67" s="55">
        <f>(SUM(G67:K67)-MAX(G67:K67)-MIN(G67:K67))</f>
        <v>14.5</v>
      </c>
      <c r="M67" s="56">
        <f ca="1">(SUM(G67:K67)-MAX(G67:K67)-MIN(G67:K67))*F67</f>
        <v>26.1</v>
      </c>
      <c r="N67" s="57">
        <f t="shared" ca="1" si="17"/>
        <v>145.25</v>
      </c>
      <c r="O67" s="50"/>
    </row>
    <row r="68" spans="2:16" ht="12.75" outlineLevel="1">
      <c r="B68" s="51">
        <f t="shared" si="16"/>
        <v>2</v>
      </c>
      <c r="D68" s="47" t="s">
        <v>10</v>
      </c>
      <c r="E68" s="47"/>
      <c r="F68" s="61">
        <f ca="1">SUM(F63:F67)</f>
        <v>10.6</v>
      </c>
      <c r="G68" s="62"/>
      <c r="H68" s="62"/>
      <c r="I68" s="62"/>
      <c r="J68" s="62"/>
      <c r="K68" s="62"/>
      <c r="L68" s="63"/>
      <c r="M68" s="64">
        <f ca="1">SUM(M63:M67)</f>
        <v>145.25</v>
      </c>
      <c r="N68" s="57">
        <f t="shared" ca="1" si="17"/>
        <v>145.25</v>
      </c>
      <c r="O68" s="50"/>
    </row>
  </sheetData>
  <mergeCells count="1">
    <mergeCell ref="G3:K3"/>
  </mergeCells>
  <pageMargins left="0.39370078740157483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1м</vt:lpstr>
      <vt:lpstr>3м</vt:lpstr>
      <vt:lpstr>Вышка</vt:lpstr>
      <vt:lpstr>'1м'!Print_Area_5</vt:lpstr>
      <vt:lpstr>'1м'!Область_печати</vt:lpstr>
      <vt:lpstr>'3м'!Область_печати</vt:lpstr>
      <vt:lpstr>Вышка!Область_печати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2019-12-18T09:33:48Z</dcterms:created>
  <dcterms:modified xsi:type="dcterms:W3CDTF">2019-12-18T09:41:36Z</dcterms:modified>
</cp:coreProperties>
</file>