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2"/>
  </bookViews>
  <sheets>
    <sheet name="Girls_1m" sheetId="9" r:id="rId1"/>
    <sheet name="3м Дев (Д)" sheetId="10" r:id="rId2"/>
    <sheet name="Выш Дев (Д)" sheetId="11" r:id="rId3"/>
  </sheets>
  <externalReferences>
    <externalReference r:id="rId4"/>
    <externalReference r:id="rId5"/>
    <externalReference r:id="rId6"/>
    <externalReference r:id="rId7"/>
  </externalReferences>
  <definedNames>
    <definedName name="Excel_BuiltIn__FilterDatabase_1">'[3]КЭТ В'!#REF!</definedName>
    <definedName name="Excel_BuiltIn_Print_Titles_2">[4]Выш.Муж.МС!#REF!</definedName>
    <definedName name="Excel_BuiltIn_Print_Titles_3">[4]Выш.ЖенМС!#REF!</definedName>
    <definedName name="Excel_BuiltIn_Print_Titles_4">#REF!</definedName>
    <definedName name="Excel_BuiltIn_Print_Titles_5">#REF!</definedName>
    <definedName name="Print_Area_2">#REF!</definedName>
    <definedName name="Print_Area_3">#REF!</definedName>
    <definedName name="Print_Area_4">#REF!</definedName>
    <definedName name="Print_Area_5" localSheetId="0">Girls_1m!$A$1:$S$33</definedName>
    <definedName name="Print_Area_5">#REF!</definedName>
    <definedName name="Print_Titles_2" localSheetId="0">#REF!</definedName>
    <definedName name="Print_Titles_2">#REF!</definedName>
    <definedName name="Print_Titles_3" localSheetId="0">#REF!</definedName>
    <definedName name="Print_Titles_3">#REF!</definedName>
    <definedName name="Print_Titles_4" localSheetId="0">#REF!</definedName>
    <definedName name="Print_Titles_4">#REF!</definedName>
    <definedName name="Print_Titles_5" localSheetId="0">Girls_1m!#REF!</definedName>
    <definedName name="Print_Titles_5">#REF!</definedName>
    <definedName name="_xlnm.Print_Area" localSheetId="1">'3м Дев (Д)'!$A$1:$O$96</definedName>
    <definedName name="_xlnm.Print_Area" localSheetId="0">Girls_1m!$A$1:$O$89</definedName>
    <definedName name="_xlnm.Print_Area" localSheetId="2">'Выш Дев (Д)'!$A$1:$P$40</definedName>
  </definedNames>
  <calcPr calcId="145621"/>
</workbook>
</file>

<file path=xl/calcChain.xml><?xml version="1.0" encoding="utf-8"?>
<calcChain xmlns="http://schemas.openxmlformats.org/spreadsheetml/2006/main">
  <c r="L39" i="11" l="1"/>
  <c r="E39" i="11"/>
  <c r="D39" i="11"/>
  <c r="L38" i="11"/>
  <c r="E38" i="11"/>
  <c r="D38" i="11"/>
  <c r="L37" i="11"/>
  <c r="E37" i="11"/>
  <c r="D37" i="11"/>
  <c r="L36" i="11"/>
  <c r="E36" i="11"/>
  <c r="D36" i="11"/>
  <c r="L35" i="11"/>
  <c r="E35" i="11"/>
  <c r="D35" i="11"/>
  <c r="P34" i="11"/>
  <c r="C34" i="11"/>
  <c r="B34" i="11"/>
  <c r="B35" i="11" s="1"/>
  <c r="B36" i="11" s="1"/>
  <c r="B37" i="11" s="1"/>
  <c r="B38" i="11" s="1"/>
  <c r="B39" i="11" s="1"/>
  <c r="B40" i="11" s="1"/>
  <c r="L32" i="11"/>
  <c r="E32" i="11"/>
  <c r="D32" i="11"/>
  <c r="L31" i="11"/>
  <c r="E31" i="11"/>
  <c r="D31" i="11"/>
  <c r="L30" i="11"/>
  <c r="E30" i="11"/>
  <c r="D30" i="11"/>
  <c r="P29" i="11"/>
  <c r="L29" i="11"/>
  <c r="E29" i="11"/>
  <c r="D29" i="11"/>
  <c r="L28" i="11"/>
  <c r="E28" i="11"/>
  <c r="D28" i="11"/>
  <c r="P27" i="11"/>
  <c r="C27" i="11"/>
  <c r="B27" i="11"/>
  <c r="B28" i="11" s="1"/>
  <c r="B29" i="11" s="1"/>
  <c r="B30" i="11" s="1"/>
  <c r="B31" i="11" s="1"/>
  <c r="B32" i="11" s="1"/>
  <c r="B33" i="11" s="1"/>
  <c r="L25" i="11"/>
  <c r="E25" i="11"/>
  <c r="D25" i="11"/>
  <c r="L24" i="11"/>
  <c r="E24" i="11"/>
  <c r="D24" i="11"/>
  <c r="L23" i="11"/>
  <c r="E23" i="11"/>
  <c r="D23" i="11"/>
  <c r="L22" i="11"/>
  <c r="E22" i="11"/>
  <c r="D22" i="11"/>
  <c r="L21" i="11"/>
  <c r="E21" i="11"/>
  <c r="D21" i="11"/>
  <c r="P20" i="11"/>
  <c r="C20" i="11"/>
  <c r="B20" i="11"/>
  <c r="B21" i="11" s="1"/>
  <c r="B22" i="11" s="1"/>
  <c r="B23" i="11" s="1"/>
  <c r="B24" i="11" s="1"/>
  <c r="B25" i="11" s="1"/>
  <c r="B26" i="11" s="1"/>
  <c r="L18" i="11"/>
  <c r="E18" i="11"/>
  <c r="D18" i="11"/>
  <c r="L17" i="11"/>
  <c r="E17" i="11"/>
  <c r="D17" i="11"/>
  <c r="L16" i="11"/>
  <c r="E16" i="11"/>
  <c r="D16" i="11"/>
  <c r="P15" i="11"/>
  <c r="L15" i="11"/>
  <c r="E15" i="11"/>
  <c r="D15" i="11"/>
  <c r="L14" i="11"/>
  <c r="E14" i="11"/>
  <c r="D14" i="11"/>
  <c r="P13" i="11"/>
  <c r="C13" i="11"/>
  <c r="B13" i="11"/>
  <c r="B14" i="11" s="1"/>
  <c r="B15" i="11" s="1"/>
  <c r="B16" i="11" s="1"/>
  <c r="B17" i="11" s="1"/>
  <c r="B18" i="11" s="1"/>
  <c r="B19" i="11" s="1"/>
  <c r="L11" i="11"/>
  <c r="E11" i="11"/>
  <c r="D11" i="11"/>
  <c r="L10" i="11"/>
  <c r="E10" i="11"/>
  <c r="D10" i="11"/>
  <c r="L9" i="11"/>
  <c r="E9" i="11"/>
  <c r="D9" i="11"/>
  <c r="L8" i="11"/>
  <c r="E8" i="11"/>
  <c r="D8" i="11"/>
  <c r="L7" i="11"/>
  <c r="E7" i="11"/>
  <c r="D7" i="11"/>
  <c r="P6" i="11"/>
  <c r="C6" i="11"/>
  <c r="B6" i="11"/>
  <c r="B7" i="11" s="1"/>
  <c r="B8" i="11" s="1"/>
  <c r="B9" i="11" s="1"/>
  <c r="B10" i="11" s="1"/>
  <c r="B11" i="11" s="1"/>
  <c r="B12" i="11" s="1"/>
  <c r="P1" i="11"/>
  <c r="C1" i="11"/>
  <c r="K95" i="10"/>
  <c r="D95" i="10"/>
  <c r="K94" i="10"/>
  <c r="D94" i="10"/>
  <c r="K93" i="10"/>
  <c r="D93" i="10"/>
  <c r="K92" i="10"/>
  <c r="D92" i="10"/>
  <c r="K91" i="10"/>
  <c r="D91" i="10"/>
  <c r="O90" i="10"/>
  <c r="C90" i="10"/>
  <c r="B90" i="10"/>
  <c r="B91" i="10" s="1"/>
  <c r="B92" i="10" s="1"/>
  <c r="B93" i="10" s="1"/>
  <c r="B94" i="10" s="1"/>
  <c r="B95" i="10" s="1"/>
  <c r="B96" i="10" s="1"/>
  <c r="K88" i="10"/>
  <c r="D88" i="10"/>
  <c r="K87" i="10"/>
  <c r="D87" i="10"/>
  <c r="K86" i="10"/>
  <c r="D86" i="10"/>
  <c r="K85" i="10"/>
  <c r="D85" i="10"/>
  <c r="K84" i="10"/>
  <c r="D84" i="10"/>
  <c r="B84" i="10"/>
  <c r="B85" i="10" s="1"/>
  <c r="B86" i="10" s="1"/>
  <c r="B87" i="10" s="1"/>
  <c r="B88" i="10" s="1"/>
  <c r="B89" i="10" s="1"/>
  <c r="O83" i="10"/>
  <c r="C83" i="10"/>
  <c r="B83" i="10"/>
  <c r="K81" i="10"/>
  <c r="D81" i="10"/>
  <c r="K80" i="10"/>
  <c r="D80" i="10"/>
  <c r="K79" i="10"/>
  <c r="D79" i="10"/>
  <c r="O78" i="10"/>
  <c r="K78" i="10"/>
  <c r="D78" i="10"/>
  <c r="K77" i="10"/>
  <c r="D77" i="10"/>
  <c r="B77" i="10"/>
  <c r="B78" i="10" s="1"/>
  <c r="B79" i="10" s="1"/>
  <c r="B80" i="10" s="1"/>
  <c r="B81" i="10" s="1"/>
  <c r="B82" i="10" s="1"/>
  <c r="O76" i="10"/>
  <c r="C76" i="10"/>
  <c r="B76" i="10"/>
  <c r="K74" i="10"/>
  <c r="D74" i="10"/>
  <c r="K73" i="10"/>
  <c r="D73" i="10"/>
  <c r="K72" i="10"/>
  <c r="D72" i="10"/>
  <c r="O71" i="10"/>
  <c r="K71" i="10"/>
  <c r="D71" i="10"/>
  <c r="B71" i="10"/>
  <c r="B72" i="10" s="1"/>
  <c r="B73" i="10" s="1"/>
  <c r="B74" i="10" s="1"/>
  <c r="B75" i="10" s="1"/>
  <c r="K70" i="10"/>
  <c r="D70" i="10"/>
  <c r="O69" i="10"/>
  <c r="C69" i="10"/>
  <c r="B69" i="10"/>
  <c r="B70" i="10" s="1"/>
  <c r="K67" i="10"/>
  <c r="D67" i="10"/>
  <c r="K66" i="10"/>
  <c r="D66" i="10"/>
  <c r="K65" i="10"/>
  <c r="D65" i="10"/>
  <c r="O64" i="10"/>
  <c r="K64" i="10"/>
  <c r="D64" i="10"/>
  <c r="K63" i="10"/>
  <c r="D63" i="10"/>
  <c r="O62" i="10"/>
  <c r="C62" i="10"/>
  <c r="B62" i="10"/>
  <c r="B63" i="10" s="1"/>
  <c r="B64" i="10" s="1"/>
  <c r="B65" i="10" s="1"/>
  <c r="B66" i="10" s="1"/>
  <c r="B67" i="10" s="1"/>
  <c r="B68" i="10" s="1"/>
  <c r="K60" i="10"/>
  <c r="D60" i="10"/>
  <c r="K59" i="10"/>
  <c r="D59" i="10"/>
  <c r="K58" i="10"/>
  <c r="D58" i="10"/>
  <c r="K57" i="10"/>
  <c r="D57" i="10"/>
  <c r="K56" i="10"/>
  <c r="D56" i="10"/>
  <c r="B56" i="10"/>
  <c r="B57" i="10" s="1"/>
  <c r="B58" i="10" s="1"/>
  <c r="B59" i="10" s="1"/>
  <c r="B60" i="10" s="1"/>
  <c r="B61" i="10" s="1"/>
  <c r="O55" i="10"/>
  <c r="C55" i="10"/>
  <c r="B55" i="10"/>
  <c r="K53" i="10"/>
  <c r="D53" i="10"/>
  <c r="K52" i="10"/>
  <c r="D52" i="10"/>
  <c r="K51" i="10"/>
  <c r="D51" i="10"/>
  <c r="O50" i="10"/>
  <c r="K50" i="10"/>
  <c r="D50" i="10"/>
  <c r="B50" i="10"/>
  <c r="B51" i="10" s="1"/>
  <c r="B52" i="10" s="1"/>
  <c r="B53" i="10" s="1"/>
  <c r="B54" i="10" s="1"/>
  <c r="K49" i="10"/>
  <c r="D49" i="10"/>
  <c r="O48" i="10"/>
  <c r="C48" i="10"/>
  <c r="B48" i="10"/>
  <c r="B49" i="10" s="1"/>
  <c r="K46" i="10"/>
  <c r="D46" i="10"/>
  <c r="K45" i="10"/>
  <c r="D45" i="10"/>
  <c r="K44" i="10"/>
  <c r="D44" i="10"/>
  <c r="O43" i="10"/>
  <c r="K43" i="10"/>
  <c r="D43" i="10"/>
  <c r="K42" i="10"/>
  <c r="D42" i="10"/>
  <c r="O41" i="10"/>
  <c r="C41" i="10"/>
  <c r="B41" i="10"/>
  <c r="B42" i="10" s="1"/>
  <c r="B43" i="10" s="1"/>
  <c r="B44" i="10" s="1"/>
  <c r="B45" i="10" s="1"/>
  <c r="B46" i="10" s="1"/>
  <c r="B47" i="10" s="1"/>
  <c r="K39" i="10"/>
  <c r="D39" i="10"/>
  <c r="K38" i="10"/>
  <c r="D38" i="10"/>
  <c r="K37" i="10"/>
  <c r="D37" i="10"/>
  <c r="O36" i="10"/>
  <c r="K36" i="10"/>
  <c r="D36" i="10"/>
  <c r="K35" i="10"/>
  <c r="D35" i="10"/>
  <c r="O34" i="10"/>
  <c r="C34" i="10"/>
  <c r="B34" i="10"/>
  <c r="B35" i="10" s="1"/>
  <c r="B36" i="10" s="1"/>
  <c r="B37" i="10" s="1"/>
  <c r="B38" i="10" s="1"/>
  <c r="B39" i="10" s="1"/>
  <c r="B40" i="10" s="1"/>
  <c r="K32" i="10"/>
  <c r="D32" i="10"/>
  <c r="K31" i="10"/>
  <c r="D31" i="10"/>
  <c r="K30" i="10"/>
  <c r="D30" i="10"/>
  <c r="K29" i="10"/>
  <c r="D29" i="10"/>
  <c r="O28" i="10"/>
  <c r="K28" i="10"/>
  <c r="D28" i="10"/>
  <c r="B28" i="10"/>
  <c r="B29" i="10" s="1"/>
  <c r="B30" i="10" s="1"/>
  <c r="B31" i="10" s="1"/>
  <c r="B32" i="10" s="1"/>
  <c r="B33" i="10" s="1"/>
  <c r="O27" i="10"/>
  <c r="C27" i="10"/>
  <c r="B27" i="10"/>
  <c r="K25" i="10"/>
  <c r="D25" i="10"/>
  <c r="K24" i="10"/>
  <c r="D24" i="10"/>
  <c r="K23" i="10"/>
  <c r="D23" i="10"/>
  <c r="O22" i="10"/>
  <c r="K22" i="10"/>
  <c r="D22" i="10"/>
  <c r="O21" i="10"/>
  <c r="K21" i="10"/>
  <c r="D21" i="10"/>
  <c r="O20" i="10"/>
  <c r="C20" i="10"/>
  <c r="B20" i="10"/>
  <c r="B21" i="10" s="1"/>
  <c r="B22" i="10" s="1"/>
  <c r="B23" i="10" s="1"/>
  <c r="B24" i="10" s="1"/>
  <c r="B25" i="10" s="1"/>
  <c r="B26" i="10" s="1"/>
  <c r="K18" i="10"/>
  <c r="D18" i="10"/>
  <c r="K17" i="10"/>
  <c r="D17" i="10"/>
  <c r="K16" i="10"/>
  <c r="D16" i="10"/>
  <c r="O15" i="10"/>
  <c r="K15" i="10"/>
  <c r="D15" i="10"/>
  <c r="K14" i="10"/>
  <c r="D14" i="10"/>
  <c r="O13" i="10"/>
  <c r="C13" i="10"/>
  <c r="B13" i="10"/>
  <c r="B14" i="10" s="1"/>
  <c r="B15" i="10" s="1"/>
  <c r="B16" i="10" s="1"/>
  <c r="B17" i="10" s="1"/>
  <c r="B18" i="10" s="1"/>
  <c r="B19" i="10" s="1"/>
  <c r="K11" i="10"/>
  <c r="D11" i="10"/>
  <c r="K10" i="10"/>
  <c r="D10" i="10"/>
  <c r="K9" i="10"/>
  <c r="D9" i="10"/>
  <c r="K8" i="10"/>
  <c r="D8" i="10"/>
  <c r="K7" i="10"/>
  <c r="D7" i="10"/>
  <c r="O6" i="10"/>
  <c r="C6" i="10"/>
  <c r="B6" i="10"/>
  <c r="B7" i="10" s="1"/>
  <c r="B8" i="10" s="1"/>
  <c r="B9" i="10" s="1"/>
  <c r="B10" i="10" s="1"/>
  <c r="B11" i="10" s="1"/>
  <c r="B12" i="10" s="1"/>
  <c r="O1" i="10"/>
  <c r="C1" i="10"/>
  <c r="F39" i="11" l="1"/>
  <c r="M39" i="11" s="1"/>
  <c r="F31" i="11"/>
  <c r="M31" i="11" s="1"/>
  <c r="F7" i="11"/>
  <c r="F30" i="11"/>
  <c r="M30" i="11" s="1"/>
  <c r="F23" i="11"/>
  <c r="M23" i="11" s="1"/>
  <c r="F28" i="11"/>
  <c r="F11" i="11"/>
  <c r="M11" i="11" s="1"/>
  <c r="F37" i="11"/>
  <c r="M37" i="11" s="1"/>
  <c r="F18" i="11"/>
  <c r="M18" i="11" s="1"/>
  <c r="F9" i="11"/>
  <c r="M9" i="11" s="1"/>
  <c r="F36" i="11"/>
  <c r="M36" i="11" s="1"/>
  <c r="F38" i="11"/>
  <c r="M38" i="11" s="1"/>
  <c r="F24" i="11"/>
  <c r="M24" i="11" s="1"/>
  <c r="F21" i="11"/>
  <c r="F17" i="11"/>
  <c r="M17" i="11" s="1"/>
  <c r="F16" i="11"/>
  <c r="M16" i="11" s="1"/>
  <c r="F22" i="11"/>
  <c r="M22" i="11" s="1"/>
  <c r="F10" i="11"/>
  <c r="M10" i="11" s="1"/>
  <c r="F35" i="11"/>
  <c r="F29" i="11"/>
  <c r="M29" i="11" s="1"/>
  <c r="F25" i="11"/>
  <c r="M25" i="11" s="1"/>
  <c r="F8" i="11"/>
  <c r="M8" i="11" s="1"/>
  <c r="F14" i="11"/>
  <c r="F32" i="11"/>
  <c r="M32" i="11" s="1"/>
  <c r="F15" i="11"/>
  <c r="M15" i="11" s="1"/>
  <c r="K88" i="9"/>
  <c r="D88" i="9"/>
  <c r="K87" i="9"/>
  <c r="D87" i="9"/>
  <c r="K86" i="9"/>
  <c r="D86" i="9"/>
  <c r="K85" i="9"/>
  <c r="D85" i="9"/>
  <c r="K84" i="9"/>
  <c r="D84" i="9"/>
  <c r="B84" i="9"/>
  <c r="B85" i="9" s="1"/>
  <c r="B86" i="9" s="1"/>
  <c r="O83" i="9"/>
  <c r="C83" i="9"/>
  <c r="B83" i="9"/>
  <c r="B82" i="9"/>
  <c r="K81" i="9"/>
  <c r="D81" i="9"/>
  <c r="K80" i="9"/>
  <c r="D80" i="9"/>
  <c r="B80" i="9"/>
  <c r="B81" i="9" s="1"/>
  <c r="K79" i="9"/>
  <c r="D79" i="9"/>
  <c r="O78" i="9"/>
  <c r="K78" i="9"/>
  <c r="D78" i="9"/>
  <c r="B78" i="9"/>
  <c r="B79" i="9" s="1"/>
  <c r="K77" i="9"/>
  <c r="D77" i="9"/>
  <c r="O76" i="9"/>
  <c r="C76" i="9"/>
  <c r="B76" i="9"/>
  <c r="B77" i="9" s="1"/>
  <c r="K74" i="9"/>
  <c r="D74" i="9"/>
  <c r="K73" i="9"/>
  <c r="D73" i="9"/>
  <c r="K72" i="9"/>
  <c r="D72" i="9"/>
  <c r="O71" i="9"/>
  <c r="K71" i="9"/>
  <c r="D71" i="9"/>
  <c r="K70" i="9"/>
  <c r="D70" i="9"/>
  <c r="O69" i="9"/>
  <c r="C69" i="9"/>
  <c r="B69" i="9"/>
  <c r="B70" i="9" s="1"/>
  <c r="B71" i="9" s="1"/>
  <c r="B72" i="9" s="1"/>
  <c r="K67" i="9"/>
  <c r="D67" i="9"/>
  <c r="K66" i="9"/>
  <c r="D66" i="9"/>
  <c r="K65" i="9"/>
  <c r="D65" i="9"/>
  <c r="O64" i="9"/>
  <c r="K64" i="9"/>
  <c r="D64" i="9"/>
  <c r="K63" i="9"/>
  <c r="D63" i="9"/>
  <c r="O62" i="9"/>
  <c r="C62" i="9"/>
  <c r="B62" i="9"/>
  <c r="B63" i="9" s="1"/>
  <c r="B64" i="9" s="1"/>
  <c r="B65" i="9" s="1"/>
  <c r="K60" i="9"/>
  <c r="D60" i="9"/>
  <c r="K59" i="9"/>
  <c r="D59" i="9"/>
  <c r="K58" i="9"/>
  <c r="D58" i="9"/>
  <c r="K57" i="9"/>
  <c r="D57" i="9"/>
  <c r="K56" i="9"/>
  <c r="D56" i="9"/>
  <c r="O55" i="9"/>
  <c r="C55" i="9"/>
  <c r="B55" i="9"/>
  <c r="B56" i="9" s="1"/>
  <c r="B57" i="9" s="1"/>
  <c r="B58" i="9" s="1"/>
  <c r="K53" i="9"/>
  <c r="D53" i="9"/>
  <c r="K52" i="9"/>
  <c r="D52" i="9"/>
  <c r="K51" i="9"/>
  <c r="D51" i="9"/>
  <c r="O50" i="9"/>
  <c r="K50" i="9"/>
  <c r="D50" i="9"/>
  <c r="K49" i="9"/>
  <c r="D49" i="9"/>
  <c r="O48" i="9"/>
  <c r="C48" i="9"/>
  <c r="B48" i="9"/>
  <c r="B49" i="9" s="1"/>
  <c r="B50" i="9" s="1"/>
  <c r="B51" i="9" s="1"/>
  <c r="K46" i="9"/>
  <c r="D46" i="9"/>
  <c r="K45" i="9"/>
  <c r="D45" i="9"/>
  <c r="K44" i="9"/>
  <c r="D44" i="9"/>
  <c r="O43" i="9"/>
  <c r="K43" i="9"/>
  <c r="D43" i="9"/>
  <c r="K42" i="9"/>
  <c r="D42" i="9"/>
  <c r="B42" i="9"/>
  <c r="B43" i="9" s="1"/>
  <c r="B44" i="9" s="1"/>
  <c r="O41" i="9"/>
  <c r="C41" i="9"/>
  <c r="B41" i="9"/>
  <c r="K39" i="9"/>
  <c r="D39" i="9"/>
  <c r="K38" i="9"/>
  <c r="D38" i="9"/>
  <c r="K37" i="9"/>
  <c r="D37" i="9"/>
  <c r="K36" i="9"/>
  <c r="D36" i="9"/>
  <c r="K35" i="9"/>
  <c r="D35" i="9"/>
  <c r="O34" i="9"/>
  <c r="C34" i="9"/>
  <c r="B34" i="9"/>
  <c r="B35" i="9" s="1"/>
  <c r="B36" i="9" s="1"/>
  <c r="B37" i="9" s="1"/>
  <c r="K32" i="9"/>
  <c r="D32" i="9"/>
  <c r="K31" i="9"/>
  <c r="D31" i="9"/>
  <c r="K30" i="9"/>
  <c r="D30" i="9"/>
  <c r="K29" i="9"/>
  <c r="D29" i="9"/>
  <c r="K28" i="9"/>
  <c r="D28" i="9"/>
  <c r="B28" i="9"/>
  <c r="B29" i="9" s="1"/>
  <c r="B30" i="9" s="1"/>
  <c r="O27" i="9"/>
  <c r="C27" i="9"/>
  <c r="B27" i="9"/>
  <c r="K25" i="9"/>
  <c r="D25" i="9"/>
  <c r="K24" i="9"/>
  <c r="D24" i="9"/>
  <c r="K23" i="9"/>
  <c r="D23" i="9"/>
  <c r="K22" i="9"/>
  <c r="D22" i="9"/>
  <c r="O21" i="9"/>
  <c r="K21" i="9"/>
  <c r="D21" i="9"/>
  <c r="O20" i="9"/>
  <c r="C20" i="9"/>
  <c r="B20" i="9"/>
  <c r="B21" i="9" s="1"/>
  <c r="B22" i="9" s="1"/>
  <c r="B23" i="9" s="1"/>
  <c r="K18" i="9"/>
  <c r="D18" i="9"/>
  <c r="K17" i="9"/>
  <c r="D17" i="9"/>
  <c r="K16" i="9"/>
  <c r="D16" i="9"/>
  <c r="K15" i="9"/>
  <c r="D15" i="9"/>
  <c r="O14" i="9"/>
  <c r="K14" i="9"/>
  <c r="D14" i="9"/>
  <c r="O13" i="9"/>
  <c r="C13" i="9"/>
  <c r="B13" i="9"/>
  <c r="B14" i="9" s="1"/>
  <c r="B15" i="9" s="1"/>
  <c r="B16" i="9" s="1"/>
  <c r="K11" i="9"/>
  <c r="D11" i="9"/>
  <c r="K10" i="9"/>
  <c r="D10" i="9"/>
  <c r="K9" i="9"/>
  <c r="D9" i="9"/>
  <c r="O8" i="9"/>
  <c r="K8" i="9"/>
  <c r="D8" i="9"/>
  <c r="K7" i="9"/>
  <c r="D7" i="9"/>
  <c r="O6" i="9"/>
  <c r="C6" i="9"/>
  <c r="B6" i="9"/>
  <c r="B7" i="9" s="1"/>
  <c r="B8" i="9" s="1"/>
  <c r="B9" i="9" s="1"/>
  <c r="O1" i="9"/>
  <c r="C1" i="9"/>
  <c r="F19" i="11" l="1"/>
  <c r="M14" i="11"/>
  <c r="M19" i="11" s="1"/>
  <c r="N13" i="11" s="1"/>
  <c r="N14" i="11" s="1"/>
  <c r="N15" i="11" s="1"/>
  <c r="N16" i="11" s="1"/>
  <c r="N17" i="11" s="1"/>
  <c r="N18" i="11" s="1"/>
  <c r="N19" i="11" s="1"/>
  <c r="M35" i="11"/>
  <c r="M40" i="11" s="1"/>
  <c r="N34" i="11" s="1"/>
  <c r="N35" i="11" s="1"/>
  <c r="N36" i="11" s="1"/>
  <c r="N37" i="11" s="1"/>
  <c r="N38" i="11" s="1"/>
  <c r="N39" i="11" s="1"/>
  <c r="N40" i="11" s="1"/>
  <c r="F40" i="11"/>
  <c r="F12" i="11"/>
  <c r="M7" i="11"/>
  <c r="M12" i="11" s="1"/>
  <c r="N6" i="11" s="1"/>
  <c r="N7" i="11" s="1"/>
  <c r="N8" i="11" s="1"/>
  <c r="N9" i="11" s="1"/>
  <c r="N10" i="11" s="1"/>
  <c r="N11" i="11" s="1"/>
  <c r="N12" i="11" s="1"/>
  <c r="M21" i="11"/>
  <c r="M26" i="11" s="1"/>
  <c r="N20" i="11" s="1"/>
  <c r="N21" i="11" s="1"/>
  <c r="N22" i="11" s="1"/>
  <c r="N23" i="11" s="1"/>
  <c r="N24" i="11" s="1"/>
  <c r="N25" i="11" s="1"/>
  <c r="N26" i="11" s="1"/>
  <c r="F26" i="11"/>
  <c r="F33" i="11"/>
  <c r="M28" i="11"/>
  <c r="M33" i="11" s="1"/>
  <c r="N27" i="11" s="1"/>
  <c r="N28" i="11" s="1"/>
  <c r="N29" i="11" s="1"/>
  <c r="N30" i="11" s="1"/>
  <c r="N31" i="11" s="1"/>
  <c r="N32" i="11" s="1"/>
  <c r="N33" i="11" s="1"/>
  <c r="B26" i="9"/>
  <c r="B24" i="9"/>
  <c r="B25" i="9" s="1"/>
  <c r="B40" i="9"/>
  <c r="B38" i="9"/>
  <c r="B39" i="9" s="1"/>
  <c r="B68" i="9"/>
  <c r="B66" i="9"/>
  <c r="B67" i="9" s="1"/>
  <c r="B12" i="9"/>
  <c r="B10" i="9"/>
  <c r="B11" i="9" s="1"/>
  <c r="B19" i="9"/>
  <c r="B17" i="9"/>
  <c r="B18" i="9" s="1"/>
  <c r="B47" i="9"/>
  <c r="B45" i="9"/>
  <c r="B46" i="9" s="1"/>
  <c r="B54" i="9"/>
  <c r="B52" i="9"/>
  <c r="B53" i="9" s="1"/>
  <c r="B33" i="9"/>
  <c r="B31" i="9"/>
  <c r="B32" i="9" s="1"/>
  <c r="B75" i="9"/>
  <c r="B73" i="9"/>
  <c r="B74" i="9" s="1"/>
  <c r="B61" i="9"/>
  <c r="B59" i="9"/>
  <c r="B60" i="9" s="1"/>
  <c r="B89" i="9"/>
  <c r="B87" i="9"/>
  <c r="B88" i="9" s="1"/>
  <c r="E43" i="9" l="1"/>
  <c r="L43" i="9" s="1"/>
  <c r="E45" i="9"/>
  <c r="L45" i="9" s="1"/>
  <c r="E46" i="9"/>
  <c r="L46" i="9" s="1"/>
  <c r="E42" i="9"/>
  <c r="E44" i="9"/>
  <c r="L44" i="9" s="1"/>
  <c r="L42" i="9" l="1"/>
  <c r="L47" i="9" s="1"/>
  <c r="M41" i="9" s="1"/>
  <c r="M42" i="9" s="1"/>
  <c r="M43" i="9" s="1"/>
  <c r="M44" i="9" s="1"/>
  <c r="M45" i="9" s="1"/>
  <c r="M46" i="9" s="1"/>
  <c r="M47" i="9" s="1"/>
  <c r="E47" i="9"/>
  <c r="E74" i="9" l="1"/>
  <c r="L74" i="9" s="1"/>
  <c r="E71" i="9"/>
  <c r="L71" i="9" s="1"/>
  <c r="E72" i="9"/>
  <c r="L72" i="9" s="1"/>
  <c r="E70" i="9"/>
  <c r="E73" i="9"/>
  <c r="L73" i="9" s="1"/>
  <c r="E75" i="9" l="1"/>
  <c r="L70" i="9"/>
  <c r="L75" i="9" s="1"/>
  <c r="M69" i="9" s="1"/>
  <c r="M70" i="9" s="1"/>
  <c r="M71" i="9" s="1"/>
  <c r="M72" i="9" s="1"/>
  <c r="M73" i="9" s="1"/>
  <c r="M74" i="9" s="1"/>
  <c r="M75" i="9" s="1"/>
  <c r="E86" i="9" l="1"/>
  <c r="L86" i="9" s="1"/>
  <c r="E80" i="9"/>
  <c r="L80" i="9" s="1"/>
  <c r="E63" i="9"/>
  <c r="E56" i="9"/>
  <c r="E58" i="9"/>
  <c r="L58" i="9" s="1"/>
  <c r="E64" i="9"/>
  <c r="L64" i="9" s="1"/>
  <c r="E60" i="9"/>
  <c r="L60" i="9" s="1"/>
  <c r="E52" i="9"/>
  <c r="L52" i="9" s="1"/>
  <c r="E65" i="9"/>
  <c r="L65" i="9" s="1"/>
  <c r="E53" i="9"/>
  <c r="L53" i="9" s="1"/>
  <c r="E50" i="9"/>
  <c r="L50" i="9" s="1"/>
  <c r="E84" i="9"/>
  <c r="E66" i="9"/>
  <c r="L66" i="9" s="1"/>
  <c r="E79" i="9"/>
  <c r="L79" i="9" s="1"/>
  <c r="E88" i="9"/>
  <c r="L88" i="9" s="1"/>
  <c r="E77" i="9"/>
  <c r="E51" i="9"/>
  <c r="L51" i="9" s="1"/>
  <c r="E81" i="9"/>
  <c r="L81" i="9" s="1"/>
  <c r="E67" i="9"/>
  <c r="L67" i="9" s="1"/>
  <c r="E49" i="9"/>
  <c r="E85" i="9"/>
  <c r="L85" i="9" s="1"/>
  <c r="E78" i="9"/>
  <c r="L78" i="9" s="1"/>
  <c r="E87" i="9"/>
  <c r="L87" i="9" s="1"/>
  <c r="E59" i="9"/>
  <c r="L59" i="9" s="1"/>
  <c r="E57" i="9"/>
  <c r="L57" i="9" s="1"/>
  <c r="E36" i="9" l="1"/>
  <c r="L36" i="9" s="1"/>
  <c r="E31" i="9"/>
  <c r="L31" i="9" s="1"/>
  <c r="E16" i="9"/>
  <c r="L16" i="9" s="1"/>
  <c r="E38" i="9"/>
  <c r="L38" i="9" s="1"/>
  <c r="E30" i="9"/>
  <c r="L30" i="9" s="1"/>
  <c r="E17" i="9"/>
  <c r="L17" i="9" s="1"/>
  <c r="E37" i="9"/>
  <c r="L37" i="9" s="1"/>
  <c r="E29" i="9"/>
  <c r="L29" i="9" s="1"/>
  <c r="E14" i="9"/>
  <c r="E28" i="9"/>
  <c r="E35" i="9"/>
  <c r="E15" i="9"/>
  <c r="L15" i="9" s="1"/>
  <c r="E32" i="9"/>
  <c r="L32" i="9" s="1"/>
  <c r="E54" i="9"/>
  <c r="L49" i="9"/>
  <c r="L54" i="9" s="1"/>
  <c r="M48" i="9" s="1"/>
  <c r="M49" i="9" s="1"/>
  <c r="M50" i="9" s="1"/>
  <c r="M51" i="9" s="1"/>
  <c r="M52" i="9" s="1"/>
  <c r="M53" i="9" s="1"/>
  <c r="M54" i="9" s="1"/>
  <c r="E82" i="9"/>
  <c r="L77" i="9"/>
  <c r="L82" i="9" s="1"/>
  <c r="M76" i="9" s="1"/>
  <c r="M77" i="9" s="1"/>
  <c r="M78" i="9" s="1"/>
  <c r="M79" i="9" s="1"/>
  <c r="M80" i="9" s="1"/>
  <c r="M81" i="9" s="1"/>
  <c r="M82" i="9" s="1"/>
  <c r="E89" i="9"/>
  <c r="L84" i="9"/>
  <c r="L89" i="9" s="1"/>
  <c r="M83" i="9" s="1"/>
  <c r="M84" i="9" s="1"/>
  <c r="M85" i="9" s="1"/>
  <c r="M86" i="9" s="1"/>
  <c r="M87" i="9" s="1"/>
  <c r="M88" i="9" s="1"/>
  <c r="M89" i="9" s="1"/>
  <c r="L56" i="9"/>
  <c r="L61" i="9" s="1"/>
  <c r="M55" i="9" s="1"/>
  <c r="M56" i="9" s="1"/>
  <c r="M57" i="9" s="1"/>
  <c r="M58" i="9" s="1"/>
  <c r="M59" i="9" s="1"/>
  <c r="M60" i="9" s="1"/>
  <c r="M61" i="9" s="1"/>
  <c r="E61" i="9"/>
  <c r="L63" i="9"/>
  <c r="L68" i="9" s="1"/>
  <c r="M62" i="9" s="1"/>
  <c r="M63" i="9" s="1"/>
  <c r="M64" i="9" s="1"/>
  <c r="M65" i="9" s="1"/>
  <c r="M66" i="9" s="1"/>
  <c r="M67" i="9" s="1"/>
  <c r="M68" i="9" s="1"/>
  <c r="E68" i="9"/>
  <c r="E21" i="9" l="1"/>
  <c r="E22" i="9"/>
  <c r="L22" i="9" s="1"/>
  <c r="E7" i="9"/>
  <c r="E8" i="9"/>
  <c r="L8" i="9" s="1"/>
  <c r="L35" i="9"/>
  <c r="E33" i="9"/>
  <c r="L28" i="9"/>
  <c r="L33" i="9" s="1"/>
  <c r="M27" i="9" s="1"/>
  <c r="M28" i="9" s="1"/>
  <c r="M29" i="9" s="1"/>
  <c r="M30" i="9" s="1"/>
  <c r="M31" i="9" s="1"/>
  <c r="M32" i="9" s="1"/>
  <c r="M33" i="9" s="1"/>
  <c r="L14" i="9"/>
  <c r="E18" i="9" l="1"/>
  <c r="E39" i="9"/>
  <c r="E10" i="9"/>
  <c r="L10" i="9" s="1"/>
  <c r="E23" i="9"/>
  <c r="L23" i="9" s="1"/>
  <c r="E24" i="9"/>
  <c r="L24" i="9" s="1"/>
  <c r="E25" i="9"/>
  <c r="L25" i="9" s="1"/>
  <c r="E9" i="9"/>
  <c r="L9" i="9" s="1"/>
  <c r="E11" i="9"/>
  <c r="L11" i="9" s="1"/>
  <c r="L7" i="9"/>
  <c r="L21" i="9"/>
  <c r="L26" i="9" l="1"/>
  <c r="M20" i="9" s="1"/>
  <c r="M21" i="9" s="1"/>
  <c r="M22" i="9" s="1"/>
  <c r="M23" i="9" s="1"/>
  <c r="M24" i="9" s="1"/>
  <c r="M25" i="9" s="1"/>
  <c r="M26" i="9" s="1"/>
  <c r="L12" i="9"/>
  <c r="M6" i="9" s="1"/>
  <c r="M7" i="9" s="1"/>
  <c r="M8" i="9" s="1"/>
  <c r="M9" i="9" s="1"/>
  <c r="M10" i="9" s="1"/>
  <c r="M11" i="9" s="1"/>
  <c r="M12" i="9" s="1"/>
  <c r="E26" i="9"/>
  <c r="E12" i="9"/>
  <c r="L39" i="9"/>
  <c r="L40" i="9" s="1"/>
  <c r="M34" i="9" s="1"/>
  <c r="M35" i="9" s="1"/>
  <c r="M36" i="9" s="1"/>
  <c r="M37" i="9" s="1"/>
  <c r="M38" i="9" s="1"/>
  <c r="M39" i="9" s="1"/>
  <c r="M40" i="9" s="1"/>
  <c r="E40" i="9"/>
  <c r="L18" i="9"/>
  <c r="L19" i="9" s="1"/>
  <c r="M13" i="9" s="1"/>
  <c r="M14" i="9" s="1"/>
  <c r="M15" i="9" s="1"/>
  <c r="M16" i="9" s="1"/>
  <c r="M17" i="9" s="1"/>
  <c r="M18" i="9" s="1"/>
  <c r="M19" i="9" s="1"/>
  <c r="E19" i="9"/>
  <c r="E10" i="10" l="1"/>
  <c r="L10" i="10" s="1"/>
  <c r="E31" i="10"/>
  <c r="L31" i="10" s="1"/>
  <c r="E16" i="10"/>
  <c r="L16" i="10" s="1"/>
  <c r="E79" i="10"/>
  <c r="L79" i="10" s="1"/>
  <c r="E58" i="10"/>
  <c r="L58" i="10" s="1"/>
  <c r="E30" i="10"/>
  <c r="L30" i="10" s="1"/>
  <c r="E15" i="10"/>
  <c r="L15" i="10" s="1"/>
  <c r="E9" i="10"/>
  <c r="L9" i="10" s="1"/>
  <c r="E88" i="10"/>
  <c r="L88" i="10" s="1"/>
  <c r="E14" i="10"/>
  <c r="E80" i="10"/>
  <c r="L80" i="10" s="1"/>
  <c r="E49" i="10"/>
  <c r="E74" i="10"/>
  <c r="L74" i="10" s="1"/>
  <c r="E17" i="10"/>
  <c r="L17" i="10" s="1"/>
  <c r="E57" i="10"/>
  <c r="L57" i="10" s="1"/>
  <c r="E39" i="10"/>
  <c r="L39" i="10" s="1"/>
  <c r="E44" i="10"/>
  <c r="L44" i="10" s="1"/>
  <c r="E63" i="10"/>
  <c r="E60" i="10"/>
  <c r="L60" i="10" s="1"/>
  <c r="E11" i="10"/>
  <c r="L11" i="10" s="1"/>
  <c r="E70" i="10"/>
  <c r="E29" i="10"/>
  <c r="L29" i="10" s="1"/>
  <c r="E64" i="10"/>
  <c r="L64" i="10" s="1"/>
  <c r="E94" i="10"/>
  <c r="L94" i="10" s="1"/>
  <c r="E18" i="10"/>
  <c r="L18" i="10" s="1"/>
  <c r="E91" i="10"/>
  <c r="E45" i="10"/>
  <c r="L45" i="10" s="1"/>
  <c r="E28" i="10"/>
  <c r="E73" i="10"/>
  <c r="L73" i="10" s="1"/>
  <c r="E36" i="10"/>
  <c r="L36" i="10" s="1"/>
  <c r="E38" i="10"/>
  <c r="L38" i="10" s="1"/>
  <c r="E7" i="10"/>
  <c r="E23" i="10"/>
  <c r="L23" i="10" s="1"/>
  <c r="E32" i="10"/>
  <c r="L32" i="10" s="1"/>
  <c r="E35" i="10"/>
  <c r="E50" i="10"/>
  <c r="L50" i="10" s="1"/>
  <c r="E71" i="10"/>
  <c r="L71" i="10" s="1"/>
  <c r="E87" i="10"/>
  <c r="L87" i="10" s="1"/>
  <c r="E46" i="10"/>
  <c r="L46" i="10" s="1"/>
  <c r="E56" i="10"/>
  <c r="E8" i="10"/>
  <c r="L8" i="10" s="1"/>
  <c r="E59" i="10"/>
  <c r="L59" i="10" s="1"/>
  <c r="E93" i="10"/>
  <c r="L93" i="10" s="1"/>
  <c r="E84" i="10"/>
  <c r="E25" i="10"/>
  <c r="L25" i="10" s="1"/>
  <c r="E43" i="10"/>
  <c r="L43" i="10" s="1"/>
  <c r="E78" i="10"/>
  <c r="L78" i="10" s="1"/>
  <c r="E81" i="10"/>
  <c r="L81" i="10" s="1"/>
  <c r="E86" i="10"/>
  <c r="L86" i="10" s="1"/>
  <c r="E42" i="10"/>
  <c r="E52" i="10"/>
  <c r="L52" i="10" s="1"/>
  <c r="E37" i="10"/>
  <c r="L37" i="10" s="1"/>
  <c r="E67" i="10"/>
  <c r="L67" i="10" s="1"/>
  <c r="E85" i="10"/>
  <c r="L85" i="10" s="1"/>
  <c r="E51" i="10"/>
  <c r="L51" i="10" s="1"/>
  <c r="E77" i="10"/>
  <c r="E21" i="10"/>
  <c r="E92" i="10"/>
  <c r="L92" i="10" s="1"/>
  <c r="E95" i="10"/>
  <c r="L95" i="10" s="1"/>
  <c r="E72" i="10"/>
  <c r="L72" i="10" s="1"/>
  <c r="E65" i="10"/>
  <c r="L65" i="10" s="1"/>
  <c r="E24" i="10"/>
  <c r="L24" i="10" s="1"/>
  <c r="E53" i="10"/>
  <c r="L53" i="10" s="1"/>
  <c r="E22" i="10"/>
  <c r="L22" i="10" s="1"/>
  <c r="E66" i="10"/>
  <c r="L66" i="10" s="1"/>
  <c r="E12" i="10" l="1"/>
  <c r="L7" i="10"/>
  <c r="L12" i="10" s="1"/>
  <c r="M6" i="10" s="1"/>
  <c r="M7" i="10" s="1"/>
  <c r="M8" i="10" s="1"/>
  <c r="M9" i="10" s="1"/>
  <c r="M10" i="10" s="1"/>
  <c r="M11" i="10" s="1"/>
  <c r="M12" i="10" s="1"/>
  <c r="E33" i="10"/>
  <c r="L28" i="10"/>
  <c r="L33" i="10" s="1"/>
  <c r="M27" i="10" s="1"/>
  <c r="M28" i="10" s="1"/>
  <c r="M29" i="10" s="1"/>
  <c r="M30" i="10" s="1"/>
  <c r="M31" i="10" s="1"/>
  <c r="M32" i="10" s="1"/>
  <c r="M33" i="10" s="1"/>
  <c r="E54" i="10"/>
  <c r="L49" i="10"/>
  <c r="L54" i="10" s="1"/>
  <c r="M48" i="10" s="1"/>
  <c r="M49" i="10" s="1"/>
  <c r="M50" i="10" s="1"/>
  <c r="M51" i="10" s="1"/>
  <c r="M52" i="10" s="1"/>
  <c r="M53" i="10" s="1"/>
  <c r="M54" i="10" s="1"/>
  <c r="E40" i="10"/>
  <c r="L35" i="10"/>
  <c r="L40" i="10" s="1"/>
  <c r="M34" i="10" s="1"/>
  <c r="M35" i="10" s="1"/>
  <c r="M36" i="10" s="1"/>
  <c r="M37" i="10" s="1"/>
  <c r="M38" i="10" s="1"/>
  <c r="M39" i="10" s="1"/>
  <c r="M40" i="10" s="1"/>
  <c r="E47" i="10"/>
  <c r="L42" i="10"/>
  <c r="L47" i="10" s="1"/>
  <c r="M41" i="10" s="1"/>
  <c r="M42" i="10" s="1"/>
  <c r="M43" i="10" s="1"/>
  <c r="M44" i="10" s="1"/>
  <c r="M45" i="10" s="1"/>
  <c r="M46" i="10" s="1"/>
  <c r="M47" i="10" s="1"/>
  <c r="L91" i="10"/>
  <c r="L96" i="10" s="1"/>
  <c r="M90" i="10" s="1"/>
  <c r="M91" i="10" s="1"/>
  <c r="M92" i="10" s="1"/>
  <c r="M93" i="10" s="1"/>
  <c r="M94" i="10" s="1"/>
  <c r="M95" i="10" s="1"/>
  <c r="M96" i="10" s="1"/>
  <c r="E96" i="10"/>
  <c r="E68" i="10"/>
  <c r="L63" i="10"/>
  <c r="L68" i="10" s="1"/>
  <c r="M62" i="10" s="1"/>
  <c r="M63" i="10" s="1"/>
  <c r="M64" i="10" s="1"/>
  <c r="M65" i="10" s="1"/>
  <c r="M66" i="10" s="1"/>
  <c r="M67" i="10" s="1"/>
  <c r="M68" i="10" s="1"/>
  <c r="E19" i="10"/>
  <c r="L14" i="10"/>
  <c r="L19" i="10" s="1"/>
  <c r="M13" i="10" s="1"/>
  <c r="M14" i="10" s="1"/>
  <c r="M15" i="10" s="1"/>
  <c r="M16" i="10" s="1"/>
  <c r="M17" i="10" s="1"/>
  <c r="M18" i="10" s="1"/>
  <c r="M19" i="10" s="1"/>
  <c r="L77" i="10"/>
  <c r="L82" i="10" s="1"/>
  <c r="M76" i="10" s="1"/>
  <c r="M77" i="10" s="1"/>
  <c r="M78" i="10" s="1"/>
  <c r="M79" i="10" s="1"/>
  <c r="M80" i="10" s="1"/>
  <c r="M81" i="10" s="1"/>
  <c r="M82" i="10" s="1"/>
  <c r="E82" i="10"/>
  <c r="E89" i="10"/>
  <c r="L84" i="10"/>
  <c r="L89" i="10" s="1"/>
  <c r="M83" i="10" s="1"/>
  <c r="M84" i="10" s="1"/>
  <c r="M85" i="10" s="1"/>
  <c r="M86" i="10" s="1"/>
  <c r="M87" i="10" s="1"/>
  <c r="M88" i="10" s="1"/>
  <c r="M89" i="10" s="1"/>
  <c r="L56" i="10"/>
  <c r="L61" i="10" s="1"/>
  <c r="M55" i="10" s="1"/>
  <c r="M56" i="10" s="1"/>
  <c r="M57" i="10" s="1"/>
  <c r="M58" i="10" s="1"/>
  <c r="M59" i="10" s="1"/>
  <c r="M60" i="10" s="1"/>
  <c r="M61" i="10" s="1"/>
  <c r="E61" i="10"/>
  <c r="E26" i="10"/>
  <c r="L21" i="10"/>
  <c r="L26" i="10" s="1"/>
  <c r="M20" i="10" s="1"/>
  <c r="M21" i="10" s="1"/>
  <c r="M22" i="10" s="1"/>
  <c r="M23" i="10" s="1"/>
  <c r="M24" i="10" s="1"/>
  <c r="M25" i="10" s="1"/>
  <c r="M26" i="10" s="1"/>
  <c r="E75" i="10"/>
  <c r="L70" i="10"/>
  <c r="L75" i="10" s="1"/>
  <c r="M69" i="10" s="1"/>
  <c r="M70" i="10" s="1"/>
  <c r="M71" i="10" s="1"/>
  <c r="M72" i="10" s="1"/>
  <c r="M73" i="10" s="1"/>
  <c r="M74" i="10" s="1"/>
  <c r="M75" i="10" s="1"/>
</calcChain>
</file>

<file path=xl/sharedStrings.xml><?xml version="1.0" encoding="utf-8"?>
<sst xmlns="http://schemas.openxmlformats.org/spreadsheetml/2006/main" count="76" uniqueCount="14">
  <si>
    <t>судьи</t>
  </si>
  <si>
    <t>Тренер</t>
  </si>
  <si>
    <t>Место</t>
  </si>
  <si>
    <t>Ф.И.</t>
  </si>
  <si>
    <t>К.Т.</t>
  </si>
  <si>
    <t>СУММА</t>
  </si>
  <si>
    <t>кэт</t>
  </si>
  <si>
    <t>Вып.</t>
  </si>
  <si>
    <t>разр.</t>
  </si>
  <si>
    <t>Прыжок</t>
  </si>
  <si>
    <t>КМС</t>
  </si>
  <si>
    <t>прыжок</t>
  </si>
  <si>
    <t xml:space="preserve"> </t>
  </si>
  <si>
    <t>Выс.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</si>
</sst>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\-#,##0&quot;р.&quot;"/>
    <numFmt numFmtId="165" formatCode="0.0"/>
  </numFmts>
  <fonts count="34"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rgb="FFFFFFFF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color rgb="FFFFFFFF"/>
      <name val="Arial Cyr"/>
      <family val="2"/>
      <charset val="204"/>
    </font>
    <font>
      <sz val="8"/>
      <color rgb="FFFFFFFF"/>
      <name val="Arial Cyr"/>
      <family val="2"/>
      <charset val="204"/>
    </font>
    <font>
      <b/>
      <sz val="10"/>
      <color rgb="FF0000FF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NewtonCTT"/>
    </font>
    <font>
      <sz val="10"/>
      <name val="Arial Cyr"/>
      <charset val="204"/>
    </font>
    <font>
      <b/>
      <sz val="9"/>
      <color theme="0"/>
      <name val="Arial Cyr"/>
      <family val="2"/>
      <charset val="204"/>
    </font>
    <font>
      <b/>
      <sz val="9"/>
      <color indexed="9"/>
      <name val="Arial Cyr"/>
      <family val="2"/>
      <charset val="204"/>
    </font>
    <font>
      <sz val="9"/>
      <name val="Arial Cyr"/>
      <charset val="204"/>
    </font>
    <font>
      <b/>
      <sz val="10"/>
      <color theme="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b/>
      <sz val="10"/>
      <color indexed="12"/>
      <name val="Arial Cyr"/>
      <charset val="204"/>
    </font>
    <font>
      <sz val="8"/>
      <color indexed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31" fillId="0" borderId="0"/>
    <xf numFmtId="0" fontId="1" fillId="0" borderId="0"/>
  </cellStyleXfs>
  <cellXfs count="13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3" fillId="0" borderId="0" xfId="1" applyFont="1"/>
    <xf numFmtId="0" fontId="5" fillId="0" borderId="0" xfId="1" applyFont="1"/>
    <xf numFmtId="0" fontId="1" fillId="0" borderId="0" xfId="1" applyFont="1"/>
    <xf numFmtId="0" fontId="6" fillId="0" borderId="0" xfId="1" applyFont="1"/>
    <xf numFmtId="0" fontId="3" fillId="0" borderId="0" xfId="1" applyFont="1" applyAlignment="1">
      <alignment horizontal="left"/>
    </xf>
    <xf numFmtId="0" fontId="7" fillId="0" borderId="0" xfId="1" applyFont="1"/>
    <xf numFmtId="0" fontId="8" fillId="0" borderId="0" xfId="1" applyFont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4" fillId="0" borderId="0" xfId="1" applyFont="1" applyBorder="1" applyAlignment="1">
      <alignment vertical="center"/>
    </xf>
    <xf numFmtId="0" fontId="10" fillId="0" borderId="3" xfId="1" applyFont="1" applyBorder="1" applyAlignment="1">
      <alignment horizontal="center"/>
    </xf>
    <xf numFmtId="0" fontId="11" fillId="0" borderId="3" xfId="1" applyFont="1" applyBorder="1"/>
    <xf numFmtId="0" fontId="6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1" fillId="0" borderId="0" xfId="1" applyFont="1" applyBorder="1"/>
    <xf numFmtId="0" fontId="12" fillId="0" borderId="0" xfId="1" applyFont="1" applyBorder="1" applyAlignment="1">
      <alignment vertical="center"/>
    </xf>
    <xf numFmtId="1" fontId="13" fillId="0" borderId="0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2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2" fontId="15" fillId="0" borderId="0" xfId="1" applyNumberFormat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65" fontId="3" fillId="0" borderId="0" xfId="1" applyNumberFormat="1" applyFont="1" applyAlignment="1">
      <alignment horizontal="center" vertical="center"/>
    </xf>
    <xf numFmtId="2" fontId="16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1" fontId="4" fillId="0" borderId="0" xfId="1" applyNumberFormat="1" applyFont="1" applyAlignment="1">
      <alignment horizontal="center"/>
    </xf>
    <xf numFmtId="1" fontId="17" fillId="0" borderId="0" xfId="1" applyNumberFormat="1" applyFont="1" applyAlignment="1">
      <alignment horizontal="center"/>
    </xf>
    <xf numFmtId="164" fontId="18" fillId="0" borderId="0" xfId="1" applyNumberFormat="1" applyFont="1" applyAlignment="1">
      <alignment horizontal="center" vertical="center"/>
    </xf>
    <xf numFmtId="0" fontId="20" fillId="0" borderId="10" xfId="1" applyFont="1" applyBorder="1" applyAlignment="1">
      <alignment horizontal="center" vertical="center" wrapText="1"/>
    </xf>
    <xf numFmtId="165" fontId="19" fillId="0" borderId="11" xfId="1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0" fontId="21" fillId="0" borderId="6" xfId="1" applyFont="1" applyBorder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18" fillId="0" borderId="0" xfId="1" applyFont="1"/>
    <xf numFmtId="165" fontId="23" fillId="0" borderId="0" xfId="1" applyNumberFormat="1" applyFont="1" applyBorder="1" applyAlignment="1">
      <alignment horizontal="center"/>
    </xf>
    <xf numFmtId="22" fontId="18" fillId="0" borderId="0" xfId="1" applyNumberFormat="1" applyFont="1"/>
    <xf numFmtId="0" fontId="25" fillId="0" borderId="0" xfId="1" applyFont="1"/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5" fillId="0" borderId="0" xfId="3" applyFont="1"/>
    <xf numFmtId="0" fontId="3" fillId="0" borderId="0" xfId="2" applyFont="1"/>
    <xf numFmtId="0" fontId="6" fillId="0" borderId="0" xfId="2" applyFont="1"/>
    <xf numFmtId="0" fontId="3" fillId="0" borderId="0" xfId="3" applyFont="1"/>
    <xf numFmtId="0" fontId="7" fillId="0" borderId="0" xfId="3" applyFont="1"/>
    <xf numFmtId="0" fontId="4" fillId="0" borderId="0" xfId="4" applyFont="1" applyAlignment="1">
      <alignment horizontal="left" wrapText="1"/>
    </xf>
    <xf numFmtId="22" fontId="18" fillId="0" borderId="0" xfId="4" applyNumberFormat="1" applyFont="1"/>
    <xf numFmtId="0" fontId="8" fillId="0" borderId="0" xfId="3" applyFont="1"/>
    <xf numFmtId="0" fontId="3" fillId="0" borderId="0" xfId="4" applyFont="1"/>
    <xf numFmtId="0" fontId="6" fillId="0" borderId="1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7" xfId="3" applyFont="1" applyBorder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6" fillId="0" borderId="11" xfId="3" applyFont="1" applyBorder="1" applyAlignment="1">
      <alignment horizontal="left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165" fontId="19" fillId="0" borderId="11" xfId="4" applyNumberFormat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6" fillId="0" borderId="3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5" xfId="3" applyFont="1" applyBorder="1" applyAlignment="1">
      <alignment horizontal="left"/>
    </xf>
    <xf numFmtId="0" fontId="20" fillId="0" borderId="3" xfId="3" applyFont="1" applyBorder="1" applyAlignment="1">
      <alignment horizontal="center"/>
    </xf>
    <xf numFmtId="0" fontId="22" fillId="0" borderId="10" xfId="3" applyFont="1" applyBorder="1" applyAlignment="1">
      <alignment horizontal="center"/>
    </xf>
    <xf numFmtId="0" fontId="22" fillId="0" borderId="8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1" fillId="0" borderId="10" xfId="3" applyFont="1" applyBorder="1"/>
    <xf numFmtId="0" fontId="6" fillId="0" borderId="3" xfId="3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9" fillId="0" borderId="0" xfId="3" applyFont="1" applyBorder="1" applyAlignment="1">
      <alignment horizontal="center"/>
    </xf>
    <xf numFmtId="0" fontId="10" fillId="0" borderId="0" xfId="3" applyFont="1" applyBorder="1"/>
    <xf numFmtId="0" fontId="10" fillId="0" borderId="0" xfId="3" applyFont="1" applyBorder="1" applyAlignment="1">
      <alignment horizontal="center"/>
    </xf>
    <xf numFmtId="0" fontId="11" fillId="0" borderId="0" xfId="3" applyFont="1" applyBorder="1"/>
    <xf numFmtId="0" fontId="27" fillId="0" borderId="0" xfId="3" applyFont="1" applyBorder="1" applyAlignment="1">
      <alignment vertical="center"/>
    </xf>
    <xf numFmtId="0" fontId="9" fillId="0" borderId="0" xfId="4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8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2" fontId="5" fillId="0" borderId="0" xfId="5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18" fillId="0" borderId="0" xfId="2" applyFont="1"/>
    <xf numFmtId="0" fontId="8" fillId="0" borderId="0" xfId="2" applyFont="1"/>
    <xf numFmtId="0" fontId="3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165" fontId="30" fillId="0" borderId="0" xfId="5" applyNumberFormat="1" applyFont="1" applyBorder="1" applyAlignment="1">
      <alignment horizontal="center"/>
    </xf>
    <xf numFmtId="165" fontId="25" fillId="0" borderId="0" xfId="6" applyNumberFormat="1" applyFont="1" applyAlignment="1">
      <alignment horizontal="center" vertical="center"/>
    </xf>
    <xf numFmtId="2" fontId="32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2" fontId="33" fillId="0" borderId="0" xfId="2" applyNumberFormat="1" applyFont="1" applyAlignment="1">
      <alignment horizontal="center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right"/>
    </xf>
    <xf numFmtId="165" fontId="6" fillId="0" borderId="0" xfId="2" applyNumberFormat="1" applyFont="1" applyAlignment="1">
      <alignment horizontal="center"/>
    </xf>
    <xf numFmtId="0" fontId="1" fillId="0" borderId="0" xfId="3"/>
    <xf numFmtId="2" fontId="22" fillId="0" borderId="0" xfId="2" applyNumberFormat="1" applyFont="1" applyBorder="1" applyAlignment="1">
      <alignment horizontal="center"/>
    </xf>
    <xf numFmtId="2" fontId="28" fillId="0" borderId="0" xfId="2" applyNumberFormat="1" applyFont="1" applyBorder="1" applyAlignment="1">
      <alignment horizontal="center"/>
    </xf>
    <xf numFmtId="0" fontId="25" fillId="0" borderId="0" xfId="2" applyFont="1"/>
    <xf numFmtId="0" fontId="18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7" fillId="0" borderId="0" xfId="2" applyFont="1"/>
    <xf numFmtId="165" fontId="6" fillId="0" borderId="11" xfId="3" applyNumberFormat="1" applyFont="1" applyBorder="1" applyAlignment="1">
      <alignment horizontal="left"/>
    </xf>
    <xf numFmtId="0" fontId="20" fillId="0" borderId="10" xfId="3" applyFont="1" applyBorder="1" applyAlignment="1">
      <alignment horizontal="center"/>
    </xf>
  </cellXfs>
  <cellStyles count="8">
    <cellStyle name="Normal_COM10W" xfId="2"/>
    <cellStyle name="Normal_ST_CF" xfId="5"/>
    <cellStyle name="TableStyleLight1" xfId="1"/>
    <cellStyle name="Обычный" xfId="0" builtinId="0"/>
    <cellStyle name="Обычный 2" xfId="6"/>
    <cellStyle name="Обычный 3" xfId="7"/>
    <cellStyle name="Обычный_Чемпионат и Перв 1 и 3 м" xfId="3"/>
    <cellStyle name="Обычный_Чемпионат и Перв 1 и 3 м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rls_D_1m_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4%20&#1076;&#1077;&#1085;&#1100;\3%20&#1052;&#1045;&#1058;&#1056;&#1040;%20&#1044;&#1077;&#1074;&#1091;&#1096;&#1082;&#1080;%20&#104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91;&#1090;&#1088;&#1086;%203\&#1042;&#1099;&#1096;&#1082;&#1072;%20&#1044;&#1077;&#1074;&#1091;&#1096;&#1082;&#1080;%20&#10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exander\Documents\&#1056;&#1072;&#1073;&#1086;&#1090;&#1072;\&#1042;&#1089;&#1105;%20&#1087;&#1086;%20&#1075;&#1086;&#1076;&#1072;&#1084;\2014-2015\&#1054;&#1090;&#1082;.&#1050;&#1091;&#1073;&#1086;&#1082;.&#1075;.&#1086;.%20&#1058;&#1086;&#1083;&#1100;&#1103;&#1090;&#1090;&#1080;%2009-12%20&#1076;&#1077;&#1082;&#1072;&#1073;&#1088;&#1103;\3%20&#1076;&#1077;&#1085;&#1100;%2011%20&#1076;&#1077;&#1082;&#1072;&#1073;&#1088;&#1103;\&#1042;&#1067;&#1064;&#1050;&#1040;%20&#1052;&#1057;,&#1050;&#1052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 (2)"/>
      <sheetName val="1м Дев СВОД (Д)"/>
      <sheetName val="1м Дев (Д)"/>
    </sheetNames>
    <sheetDataSet>
      <sheetData sheetId="0"/>
      <sheetData sheetId="1">
        <row r="1">
          <cell r="C1" t="str">
            <v>ТРАМПЛИН 1 М; ДЕВУШКИ (10-11 ЛЕТ)</v>
          </cell>
          <cell r="S1">
            <v>43813.458333333336</v>
          </cell>
        </row>
        <row r="3">
          <cell r="B3">
            <v>1</v>
          </cell>
          <cell r="C3" t="str">
            <v>Ледяйкина Александра,2008,I,Саранск,ГАУ РЛЛ "РСЦ Старт"</v>
          </cell>
          <cell r="S3" t="str">
            <v>Юдина Т.Ю.</v>
          </cell>
        </row>
        <row r="4">
          <cell r="C4" t="str">
            <v>105с</v>
          </cell>
          <cell r="D4">
            <v>2.4</v>
          </cell>
          <cell r="E4" t="str">
            <v>403в</v>
          </cell>
          <cell r="F4">
            <v>2.4</v>
          </cell>
          <cell r="G4" t="str">
            <v>203с</v>
          </cell>
          <cell r="H4">
            <v>2</v>
          </cell>
          <cell r="I4" t="str">
            <v>303с</v>
          </cell>
          <cell r="J4">
            <v>2.1</v>
          </cell>
          <cell r="K4" t="str">
            <v>5132д</v>
          </cell>
          <cell r="L4">
            <v>2.2000000000000002</v>
          </cell>
          <cell r="S4" t="str">
            <v>Летуновский А.В.</v>
          </cell>
        </row>
        <row r="10">
          <cell r="B10">
            <v>2</v>
          </cell>
          <cell r="C10" t="str">
            <v>Демидова Дарья,2008,КМС,Бузулук,СШОР</v>
          </cell>
          <cell r="S10" t="str">
            <v>Постниковы Т.Н.,М.В.</v>
          </cell>
        </row>
        <row r="11">
          <cell r="C11" t="str">
            <v>403с</v>
          </cell>
          <cell r="D11">
            <v>2.2000000000000002</v>
          </cell>
          <cell r="E11" t="str">
            <v>105с</v>
          </cell>
          <cell r="F11">
            <v>2.4</v>
          </cell>
          <cell r="G11" t="str">
            <v>203в</v>
          </cell>
          <cell r="H11">
            <v>2.2999999999999998</v>
          </cell>
          <cell r="I11" t="str">
            <v>303с</v>
          </cell>
          <cell r="J11">
            <v>2.1</v>
          </cell>
          <cell r="K11" t="str">
            <v>5132д</v>
          </cell>
          <cell r="L11">
            <v>2.2000000000000002</v>
          </cell>
        </row>
        <row r="12">
          <cell r="S12" t="str">
            <v xml:space="preserve"> </v>
          </cell>
        </row>
        <row r="17">
          <cell r="B17">
            <v>3</v>
          </cell>
          <cell r="C17" t="str">
            <v>Грузинская Варвара,2008,КМС,Москва,"Юность Москвы"</v>
          </cell>
          <cell r="S17" t="str">
            <v>Николаева М.А.</v>
          </cell>
        </row>
        <row r="18">
          <cell r="C18" t="str">
            <v>203с</v>
          </cell>
          <cell r="D18">
            <v>2</v>
          </cell>
          <cell r="E18" t="str">
            <v>303с</v>
          </cell>
          <cell r="F18">
            <v>2.1</v>
          </cell>
          <cell r="G18" t="str">
            <v>403в</v>
          </cell>
          <cell r="H18">
            <v>2.4</v>
          </cell>
          <cell r="I18" t="str">
            <v>105с</v>
          </cell>
          <cell r="J18">
            <v>2.4</v>
          </cell>
          <cell r="K18" t="str">
            <v>5124д</v>
          </cell>
          <cell r="L18">
            <v>2.2999999999999998</v>
          </cell>
          <cell r="S18" t="str">
            <v>Якушин С.В.</v>
          </cell>
        </row>
        <row r="24">
          <cell r="B24">
            <v>4</v>
          </cell>
          <cell r="C24" t="str">
            <v>Лишакова Александра,2008,I,Екатеринбург,"Дворец молодежи"</v>
          </cell>
          <cell r="S24" t="str">
            <v>Селезневы А.А.,Л.Н.</v>
          </cell>
        </row>
        <row r="25">
          <cell r="C25" t="str">
            <v>103в</v>
          </cell>
          <cell r="D25">
            <v>1.7</v>
          </cell>
          <cell r="E25" t="str">
            <v>403с</v>
          </cell>
          <cell r="F25">
            <v>2.2000000000000002</v>
          </cell>
          <cell r="G25" t="str">
            <v>201в</v>
          </cell>
          <cell r="H25">
            <v>1.6</v>
          </cell>
          <cell r="I25" t="str">
            <v>301в</v>
          </cell>
          <cell r="J25">
            <v>1.7</v>
          </cell>
          <cell r="K25" t="str">
            <v>5211а</v>
          </cell>
          <cell r="L25">
            <v>1.8</v>
          </cell>
        </row>
        <row r="31">
          <cell r="B31">
            <v>5</v>
          </cell>
          <cell r="C31" t="str">
            <v>Кондратьева Анастасия,2008,КМС,Москва,"Юность Москвы"</v>
          </cell>
          <cell r="S31" t="str">
            <v>Николаева М.А.</v>
          </cell>
        </row>
        <row r="32">
          <cell r="C32" t="str">
            <v>403в</v>
          </cell>
          <cell r="D32">
            <v>2.4</v>
          </cell>
          <cell r="E32" t="str">
            <v>104в</v>
          </cell>
          <cell r="F32">
            <v>2.2999999999999998</v>
          </cell>
          <cell r="G32" t="str">
            <v>203с</v>
          </cell>
          <cell r="H32">
            <v>2</v>
          </cell>
          <cell r="I32" t="str">
            <v>303с</v>
          </cell>
          <cell r="J32">
            <v>2.1</v>
          </cell>
          <cell r="K32" t="str">
            <v>5132д</v>
          </cell>
          <cell r="L32">
            <v>2.2000000000000002</v>
          </cell>
        </row>
        <row r="38">
          <cell r="B38">
            <v>6</v>
          </cell>
          <cell r="C38" t="str">
            <v>Сапунова Валерия,2008,I,Екатеринбург,"Дворец молодежи"</v>
          </cell>
          <cell r="S38" t="str">
            <v>Селезневы А.А.,Л.Н.</v>
          </cell>
        </row>
        <row r="39">
          <cell r="C39" t="str">
            <v>103в</v>
          </cell>
          <cell r="D39">
            <v>1.7</v>
          </cell>
          <cell r="E39" t="str">
            <v>403с</v>
          </cell>
          <cell r="F39">
            <v>2.2000000000000002</v>
          </cell>
          <cell r="G39" t="str">
            <v>203с</v>
          </cell>
          <cell r="H39">
            <v>2</v>
          </cell>
          <cell r="I39" t="str">
            <v>5211а</v>
          </cell>
          <cell r="J39">
            <v>1.8</v>
          </cell>
          <cell r="K39" t="str">
            <v>104с</v>
          </cell>
          <cell r="L39">
            <v>2.2000000000000002</v>
          </cell>
        </row>
        <row r="45">
          <cell r="B45">
            <v>7</v>
          </cell>
          <cell r="C45" t="str">
            <v>Яшина Ульяна,2008,III,Пенза,ПО СШОР ВВС</v>
          </cell>
          <cell r="S45" t="str">
            <v>Бибикины О.В.,А.Е.</v>
          </cell>
        </row>
        <row r="46">
          <cell r="C46" t="str">
            <v>403с</v>
          </cell>
          <cell r="D46">
            <v>2.2000000000000002</v>
          </cell>
          <cell r="E46" t="str">
            <v>105с</v>
          </cell>
          <cell r="F46">
            <v>2.4</v>
          </cell>
          <cell r="G46" t="str">
            <v>203с</v>
          </cell>
          <cell r="H46">
            <v>2</v>
          </cell>
          <cell r="I46" t="str">
            <v>303с</v>
          </cell>
          <cell r="J46">
            <v>2.1</v>
          </cell>
          <cell r="K46" t="str">
            <v>5132д</v>
          </cell>
          <cell r="L46">
            <v>2.2000000000000002</v>
          </cell>
        </row>
        <row r="47">
          <cell r="S47" t="str">
            <v xml:space="preserve"> </v>
          </cell>
        </row>
        <row r="52">
          <cell r="B52">
            <v>8</v>
          </cell>
          <cell r="C52" t="str">
            <v>Кугаевская Елизавета,2009,II,Челябинск,Школа интернат сп.профиля</v>
          </cell>
          <cell r="S52" t="str">
            <v>Дубинкин Г.П.</v>
          </cell>
        </row>
        <row r="53">
          <cell r="C53" t="str">
            <v>201в</v>
          </cell>
          <cell r="D53">
            <v>1.6</v>
          </cell>
          <cell r="E53" t="str">
            <v>301в</v>
          </cell>
          <cell r="F53">
            <v>1.7</v>
          </cell>
          <cell r="G53" t="str">
            <v>103в</v>
          </cell>
          <cell r="H53">
            <v>1.7</v>
          </cell>
          <cell r="I53" t="str">
            <v>403с</v>
          </cell>
          <cell r="J53">
            <v>2.2000000000000002</v>
          </cell>
          <cell r="K53" t="str">
            <v>203с</v>
          </cell>
          <cell r="L53">
            <v>2</v>
          </cell>
        </row>
        <row r="54">
          <cell r="S54" t="str">
            <v xml:space="preserve"> </v>
          </cell>
        </row>
        <row r="59">
          <cell r="B59">
            <v>9</v>
          </cell>
          <cell r="C59" t="str">
            <v>Ликунова Софья,2009,III,Пенза,ПО СШОР ВВС</v>
          </cell>
          <cell r="S59" t="str">
            <v>Бибикины О.В.,А.Е.</v>
          </cell>
        </row>
        <row r="60">
          <cell r="C60" t="str">
            <v>103в</v>
          </cell>
          <cell r="D60">
            <v>1.7</v>
          </cell>
          <cell r="E60" t="str">
            <v>403с</v>
          </cell>
          <cell r="F60">
            <v>2.2000000000000002</v>
          </cell>
          <cell r="G60" t="str">
            <v>203с</v>
          </cell>
          <cell r="H60">
            <v>2</v>
          </cell>
          <cell r="I60" t="str">
            <v>303с</v>
          </cell>
          <cell r="J60">
            <v>2.1</v>
          </cell>
          <cell r="K60" t="str">
            <v>5122д</v>
          </cell>
          <cell r="L60">
            <v>1.9</v>
          </cell>
        </row>
        <row r="66">
          <cell r="B66">
            <v>10</v>
          </cell>
          <cell r="C66" t="str">
            <v>Стерликова Ольга,2009,II,Челябинск,Школа интернат сп.профиля</v>
          </cell>
          <cell r="S66" t="str">
            <v>Дубинкин Г.П.</v>
          </cell>
        </row>
        <row r="67">
          <cell r="C67" t="str">
            <v>201в</v>
          </cell>
          <cell r="D67">
            <v>1.6</v>
          </cell>
          <cell r="E67" t="str">
            <v>301в</v>
          </cell>
          <cell r="F67">
            <v>1.7</v>
          </cell>
          <cell r="G67" t="str">
            <v>403с</v>
          </cell>
          <cell r="H67">
            <v>2.2000000000000002</v>
          </cell>
          <cell r="I67" t="str">
            <v>104с</v>
          </cell>
          <cell r="J67">
            <v>2.2000000000000002</v>
          </cell>
          <cell r="K67" t="str">
            <v>203с</v>
          </cell>
          <cell r="L67">
            <v>2</v>
          </cell>
        </row>
        <row r="68">
          <cell r="S68" t="str">
            <v xml:space="preserve"> </v>
          </cell>
        </row>
        <row r="73">
          <cell r="B73">
            <v>11</v>
          </cell>
          <cell r="C73" t="str">
            <v>Кузнецова Вероника,2008,II,Челябинск,Школа интернат сп.профиля</v>
          </cell>
          <cell r="S73" t="str">
            <v>Дубинкин Г.П.</v>
          </cell>
        </row>
        <row r="74">
          <cell r="C74" t="str">
            <v>403в</v>
          </cell>
          <cell r="D74">
            <v>2.4</v>
          </cell>
          <cell r="E74" t="str">
            <v>203в</v>
          </cell>
          <cell r="F74">
            <v>2.2999999999999998</v>
          </cell>
          <cell r="G74" t="str">
            <v>303с</v>
          </cell>
          <cell r="H74">
            <v>2.1</v>
          </cell>
          <cell r="I74" t="str">
            <v>5132д</v>
          </cell>
          <cell r="J74">
            <v>2.2000000000000002</v>
          </cell>
          <cell r="K74" t="str">
            <v>105с</v>
          </cell>
          <cell r="L74">
            <v>2.4</v>
          </cell>
        </row>
        <row r="75">
          <cell r="S75" t="str">
            <v xml:space="preserve"> </v>
          </cell>
        </row>
        <row r="80">
          <cell r="B80">
            <v>12</v>
          </cell>
          <cell r="C80" t="str">
            <v>Сагитова Карина,2008,II,Челябинск,Школа интернат сп.профиля</v>
          </cell>
          <cell r="S80" t="str">
            <v>Дубинкин Г.П.</v>
          </cell>
        </row>
        <row r="81">
          <cell r="C81" t="str">
            <v>403с</v>
          </cell>
          <cell r="D81">
            <v>2.2000000000000002</v>
          </cell>
          <cell r="E81" t="str">
            <v>203с</v>
          </cell>
          <cell r="F81">
            <v>2</v>
          </cell>
          <cell r="G81" t="str">
            <v>303с</v>
          </cell>
          <cell r="H81">
            <v>2.1</v>
          </cell>
          <cell r="I81" t="str">
            <v>5124д</v>
          </cell>
          <cell r="J81">
            <v>2.2999999999999998</v>
          </cell>
          <cell r="K81" t="str">
            <v>105с</v>
          </cell>
          <cell r="L81">
            <v>2.4</v>
          </cell>
        </row>
        <row r="82">
          <cell r="S82" t="str">
            <v xml:space="preserve"> 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 (2)"/>
      <sheetName val="3м Дев СВОД (Д)"/>
      <sheetName val="3м Дев (Д)"/>
    </sheetNames>
    <sheetDataSet>
      <sheetData sheetId="0" refreshError="1"/>
      <sheetData sheetId="1">
        <row r="1">
          <cell r="C1" t="str">
            <v>ТРАМПЛИН 3 М; ДЕВУШКИ (10-11 ЛЕТ)</v>
          </cell>
          <cell r="S1">
            <v>43816.416666666664</v>
          </cell>
        </row>
        <row r="3">
          <cell r="B3">
            <v>1</v>
          </cell>
          <cell r="C3" t="str">
            <v>Кондратьева Анастасия,2008,КМС,Москва,"Юность Москвы"</v>
          </cell>
          <cell r="S3" t="str">
            <v>Николаева М.А.</v>
          </cell>
        </row>
        <row r="4">
          <cell r="C4" t="str">
            <v>105в</v>
          </cell>
          <cell r="D4">
            <v>2.4</v>
          </cell>
          <cell r="E4" t="str">
            <v>405с</v>
          </cell>
          <cell r="F4">
            <v>2.7</v>
          </cell>
          <cell r="G4" t="str">
            <v>203в</v>
          </cell>
          <cell r="H4">
            <v>2.2000000000000002</v>
          </cell>
          <cell r="I4" t="str">
            <v>303в</v>
          </cell>
          <cell r="J4">
            <v>2.2999999999999998</v>
          </cell>
          <cell r="K4" t="str">
            <v>5134д</v>
          </cell>
          <cell r="L4">
            <v>2.5</v>
          </cell>
        </row>
        <row r="5">
          <cell r="S5" t="str">
            <v xml:space="preserve"> </v>
          </cell>
        </row>
        <row r="10">
          <cell r="B10">
            <v>2</v>
          </cell>
          <cell r="C10" t="str">
            <v>Яшина Ульяна,2008,III,Пенза,ПО СШОР ВВС</v>
          </cell>
          <cell r="S10" t="str">
            <v>Бибикины О.В.,А.Е.</v>
          </cell>
        </row>
        <row r="11">
          <cell r="C11" t="str">
            <v>105в</v>
          </cell>
          <cell r="D11">
            <v>2.4</v>
          </cell>
          <cell r="E11" t="str">
            <v>403в</v>
          </cell>
          <cell r="F11">
            <v>2.1</v>
          </cell>
          <cell r="G11" t="str">
            <v>203с</v>
          </cell>
          <cell r="H11">
            <v>1.9</v>
          </cell>
          <cell r="I11" t="str">
            <v>303с</v>
          </cell>
          <cell r="J11">
            <v>2</v>
          </cell>
          <cell r="K11" t="str">
            <v>5132д</v>
          </cell>
          <cell r="L11">
            <v>2.1</v>
          </cell>
        </row>
        <row r="17">
          <cell r="B17">
            <v>3</v>
          </cell>
          <cell r="C17" t="str">
            <v>Ликунова София,2009,III,Пенза,ПО СШОР ВВС</v>
          </cell>
          <cell r="S17" t="str">
            <v>Бибикины О.В.,А.Е.</v>
          </cell>
        </row>
        <row r="18">
          <cell r="C18" t="str">
            <v>105с</v>
          </cell>
          <cell r="D18">
            <v>2.2000000000000002</v>
          </cell>
          <cell r="E18" t="str">
            <v>403в</v>
          </cell>
          <cell r="F18">
            <v>2.1</v>
          </cell>
          <cell r="G18" t="str">
            <v>203с</v>
          </cell>
          <cell r="H18">
            <v>1.9</v>
          </cell>
          <cell r="I18" t="str">
            <v>303с</v>
          </cell>
          <cell r="J18">
            <v>2</v>
          </cell>
          <cell r="K18" t="str">
            <v>5132д</v>
          </cell>
          <cell r="L18">
            <v>2.1</v>
          </cell>
        </row>
        <row r="19">
          <cell r="S19" t="str">
            <v xml:space="preserve"> </v>
          </cell>
        </row>
        <row r="24">
          <cell r="B24">
            <v>4</v>
          </cell>
          <cell r="C24" t="str">
            <v>Трифонова Надежда,2008,КМС,С-Петербург,СШОР по ВВС "Невская волна"</v>
          </cell>
          <cell r="S24" t="str">
            <v>Иванова С.И.</v>
          </cell>
        </row>
        <row r="25">
          <cell r="C25" t="str">
            <v>105в</v>
          </cell>
          <cell r="D25">
            <v>2.4</v>
          </cell>
          <cell r="E25" t="str">
            <v>405с</v>
          </cell>
          <cell r="F25">
            <v>2.7</v>
          </cell>
          <cell r="G25" t="str">
            <v>205с</v>
          </cell>
          <cell r="H25">
            <v>2.8</v>
          </cell>
          <cell r="I25" t="str">
            <v>305с</v>
          </cell>
          <cell r="J25">
            <v>2.8</v>
          </cell>
          <cell r="K25" t="str">
            <v>5134д</v>
          </cell>
          <cell r="L25">
            <v>2.5</v>
          </cell>
        </row>
        <row r="31">
          <cell r="B31">
            <v>5</v>
          </cell>
          <cell r="C31" t="str">
            <v>Кузнецова Вероника,2008,II,Челябинск,Школа интернат сп.профиля</v>
          </cell>
          <cell r="S31" t="str">
            <v>Дубинкин Г.П.</v>
          </cell>
        </row>
        <row r="32">
          <cell r="C32" t="str">
            <v>403в</v>
          </cell>
          <cell r="D32">
            <v>2.1</v>
          </cell>
          <cell r="E32" t="str">
            <v>105в</v>
          </cell>
          <cell r="F32">
            <v>2.4</v>
          </cell>
          <cell r="G32" t="str">
            <v>5132д</v>
          </cell>
          <cell r="H32">
            <v>2.1</v>
          </cell>
          <cell r="I32" t="str">
            <v>205с</v>
          </cell>
          <cell r="J32">
            <v>2.8</v>
          </cell>
          <cell r="K32" t="str">
            <v>405с</v>
          </cell>
          <cell r="L32">
            <v>2.7</v>
          </cell>
        </row>
        <row r="33">
          <cell r="S33" t="str">
            <v xml:space="preserve"> </v>
          </cell>
        </row>
        <row r="38">
          <cell r="B38">
            <v>6</v>
          </cell>
          <cell r="C38" t="str">
            <v>Сагитова Карина,2008,II,Челябинск,Школа интернат сп.профиля</v>
          </cell>
          <cell r="S38" t="str">
            <v>Дубинкин Г.П.</v>
          </cell>
        </row>
        <row r="39">
          <cell r="C39" t="str">
            <v>403в</v>
          </cell>
          <cell r="D39">
            <v>2.1</v>
          </cell>
          <cell r="E39" t="str">
            <v>105в</v>
          </cell>
          <cell r="F39">
            <v>2.4</v>
          </cell>
          <cell r="G39" t="str">
            <v>203в</v>
          </cell>
          <cell r="H39">
            <v>2.2000000000000002</v>
          </cell>
          <cell r="I39" t="str">
            <v>5134д</v>
          </cell>
          <cell r="J39">
            <v>2.5</v>
          </cell>
          <cell r="K39" t="str">
            <v>405с</v>
          </cell>
          <cell r="L39">
            <v>2.7</v>
          </cell>
        </row>
        <row r="40">
          <cell r="S40" t="str">
            <v xml:space="preserve"> </v>
          </cell>
        </row>
        <row r="45">
          <cell r="B45">
            <v>7</v>
          </cell>
          <cell r="C45" t="str">
            <v>Ледяйкина Александра,2008,I,Саранск,ГАУ РЛЛ "РСЦ Старт"</v>
          </cell>
          <cell r="S45" t="str">
            <v>Юдина Т.Ю.</v>
          </cell>
        </row>
        <row r="46">
          <cell r="C46" t="str">
            <v>105в</v>
          </cell>
          <cell r="D46">
            <v>2.4</v>
          </cell>
          <cell r="E46" t="str">
            <v>405с</v>
          </cell>
          <cell r="F46">
            <v>2.7</v>
          </cell>
          <cell r="G46" t="str">
            <v>203в</v>
          </cell>
          <cell r="H46">
            <v>2.2000000000000002</v>
          </cell>
          <cell r="I46" t="str">
            <v>303с</v>
          </cell>
          <cell r="J46">
            <v>2</v>
          </cell>
          <cell r="K46" t="str">
            <v>5132д</v>
          </cell>
          <cell r="L46">
            <v>2.1</v>
          </cell>
          <cell r="S46" t="str">
            <v>Летуновский А.В.</v>
          </cell>
        </row>
        <row r="47">
          <cell r="S47" t="str">
            <v xml:space="preserve"> </v>
          </cell>
        </row>
        <row r="52">
          <cell r="B52">
            <v>8</v>
          </cell>
          <cell r="C52" t="str">
            <v>Грузинская Варвара,2008,КМС,Москва,"Юность Москвы"</v>
          </cell>
          <cell r="S52" t="str">
            <v>Николаева М.А.</v>
          </cell>
        </row>
        <row r="53">
          <cell r="C53" t="str">
            <v>105в</v>
          </cell>
          <cell r="D53">
            <v>2.4</v>
          </cell>
          <cell r="E53" t="str">
            <v>405с</v>
          </cell>
          <cell r="F53">
            <v>2.7</v>
          </cell>
          <cell r="G53" t="str">
            <v>5134д</v>
          </cell>
          <cell r="H53">
            <v>2.5</v>
          </cell>
          <cell r="I53" t="str">
            <v>303в</v>
          </cell>
          <cell r="J53">
            <v>2.2999999999999998</v>
          </cell>
          <cell r="K53" t="str">
            <v>203в</v>
          </cell>
          <cell r="L53">
            <v>2.2000000000000002</v>
          </cell>
          <cell r="S53" t="str">
            <v>Якушин С.В.</v>
          </cell>
        </row>
        <row r="59">
          <cell r="B59">
            <v>9</v>
          </cell>
          <cell r="C59" t="str">
            <v>Стерликова Ольга,2009,II,Челябинск,Школа интернат сп.профиля</v>
          </cell>
          <cell r="S59" t="str">
            <v>Дубинкин Г.П.</v>
          </cell>
        </row>
        <row r="60">
          <cell r="C60" t="str">
            <v>301в</v>
          </cell>
          <cell r="D60">
            <v>1.9</v>
          </cell>
          <cell r="E60" t="str">
            <v>203в</v>
          </cell>
          <cell r="F60">
            <v>2.2000000000000002</v>
          </cell>
          <cell r="G60" t="str">
            <v>403в</v>
          </cell>
          <cell r="H60">
            <v>2.1</v>
          </cell>
          <cell r="I60" t="str">
            <v>5132д</v>
          </cell>
          <cell r="J60">
            <v>2.1</v>
          </cell>
          <cell r="K60" t="str">
            <v>105с</v>
          </cell>
          <cell r="L60">
            <v>2.2000000000000002</v>
          </cell>
        </row>
        <row r="61">
          <cell r="S61" t="str">
            <v xml:space="preserve"> </v>
          </cell>
        </row>
        <row r="66">
          <cell r="B66">
            <v>10</v>
          </cell>
          <cell r="C66" t="str">
            <v>Кугаевская Елизавета,2009,II,Челябинск,Школа интернат сп.профиля</v>
          </cell>
          <cell r="S66" t="str">
            <v>Дубинкин Г.П.</v>
          </cell>
        </row>
        <row r="67">
          <cell r="C67" t="str">
            <v>201в</v>
          </cell>
          <cell r="D67">
            <v>1.8</v>
          </cell>
          <cell r="E67" t="str">
            <v>301в</v>
          </cell>
          <cell r="F67">
            <v>1.9</v>
          </cell>
          <cell r="G67" t="str">
            <v>403в</v>
          </cell>
          <cell r="H67">
            <v>2.1</v>
          </cell>
          <cell r="I67" t="str">
            <v>105с</v>
          </cell>
          <cell r="J67">
            <v>2.2000000000000002</v>
          </cell>
          <cell r="K67" t="str">
            <v>203в</v>
          </cell>
          <cell r="L67">
            <v>2.2000000000000002</v>
          </cell>
        </row>
        <row r="68">
          <cell r="S68" t="str">
            <v xml:space="preserve"> </v>
          </cell>
        </row>
        <row r="73">
          <cell r="B73">
            <v>11</v>
          </cell>
          <cell r="C73" t="str">
            <v>Сапунова Валерия,2008,I,Екатеринбург,"Дворец молодежи"</v>
          </cell>
          <cell r="S73" t="str">
            <v>Селезневы А.А.,Л.Н.</v>
          </cell>
        </row>
        <row r="74">
          <cell r="C74" t="str">
            <v>105с</v>
          </cell>
          <cell r="D74">
            <v>2.2000000000000002</v>
          </cell>
          <cell r="E74" t="str">
            <v>403в</v>
          </cell>
          <cell r="F74">
            <v>2.1</v>
          </cell>
          <cell r="G74" t="str">
            <v>203в</v>
          </cell>
          <cell r="H74">
            <v>2.2000000000000002</v>
          </cell>
          <cell r="I74" t="str">
            <v>301в</v>
          </cell>
          <cell r="J74">
            <v>1.9</v>
          </cell>
          <cell r="K74" t="str">
            <v>5211а</v>
          </cell>
          <cell r="L74">
            <v>2</v>
          </cell>
        </row>
        <row r="80">
          <cell r="B80">
            <v>12</v>
          </cell>
          <cell r="C80" t="str">
            <v>Лишакова Александра,2008,I,Екатеринбург,"Дворец молодежи"</v>
          </cell>
          <cell r="S80" t="str">
            <v>Селезневы А.А.,Л.Н.</v>
          </cell>
        </row>
        <row r="81">
          <cell r="C81" t="str">
            <v>201в</v>
          </cell>
          <cell r="D81">
            <v>1.8</v>
          </cell>
          <cell r="E81" t="str">
            <v>301в</v>
          </cell>
          <cell r="F81">
            <v>1.9</v>
          </cell>
          <cell r="G81" t="str">
            <v>5211а</v>
          </cell>
          <cell r="H81">
            <v>2</v>
          </cell>
          <cell r="I81" t="str">
            <v>403в</v>
          </cell>
          <cell r="J81">
            <v>2.1</v>
          </cell>
          <cell r="K81" t="str">
            <v>203в</v>
          </cell>
          <cell r="L81">
            <v>2.2000000000000002</v>
          </cell>
        </row>
        <row r="87">
          <cell r="B87">
            <v>13</v>
          </cell>
          <cell r="C87" t="str">
            <v>Демидова Дарья,2008,КМС,Бузулук,СШОР</v>
          </cell>
          <cell r="S87" t="str">
            <v>Постниковы Т.Н.,М.В.</v>
          </cell>
        </row>
        <row r="88">
          <cell r="C88" t="str">
            <v>105в</v>
          </cell>
          <cell r="D88">
            <v>2.4</v>
          </cell>
          <cell r="E88" t="str">
            <v>205с</v>
          </cell>
          <cell r="F88">
            <v>2.8</v>
          </cell>
          <cell r="G88" t="str">
            <v>305с</v>
          </cell>
          <cell r="H88">
            <v>2.8</v>
          </cell>
          <cell r="I88" t="str">
            <v>405с</v>
          </cell>
          <cell r="J88">
            <v>2.7</v>
          </cell>
          <cell r="K88" t="str">
            <v>5134д</v>
          </cell>
          <cell r="L88">
            <v>2.5</v>
          </cell>
        </row>
        <row r="89">
          <cell r="S89" t="str">
            <v xml:space="preserve"> </v>
          </cell>
        </row>
      </sheetData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СТАРТ+ (2)"/>
      <sheetName val="Выш Дев СВОД (Д)"/>
      <sheetName val="Выш Дев (Д)"/>
    </sheetNames>
    <sheetDataSet>
      <sheetData sheetId="0"/>
      <sheetData sheetId="1">
        <row r="1">
          <cell r="C1" t="str">
            <v>ВЫШКА - ВЫБОР (5 М;7,5 М;10 М);  ДЕВУШКИ (10-11 ЛЕТ)</v>
          </cell>
          <cell r="Y1">
            <v>43815.5</v>
          </cell>
        </row>
        <row r="3">
          <cell r="B3">
            <v>1</v>
          </cell>
          <cell r="C3" t="str">
            <v>Ликунова Софья,2009,III,Пенза,ПО СШОР ВВС</v>
          </cell>
          <cell r="Y3" t="str">
            <v>Бибикины О.В.,А.Е.</v>
          </cell>
        </row>
        <row r="4">
          <cell r="C4" t="str">
            <v>103в</v>
          </cell>
          <cell r="D4">
            <v>7</v>
          </cell>
          <cell r="E4">
            <v>1.6</v>
          </cell>
          <cell r="F4" t="str">
            <v>403в</v>
          </cell>
          <cell r="G4">
            <v>7</v>
          </cell>
          <cell r="H4">
            <v>2.1</v>
          </cell>
          <cell r="I4" t="str">
            <v>201в</v>
          </cell>
          <cell r="J4">
            <v>7</v>
          </cell>
          <cell r="K4">
            <v>1.8</v>
          </cell>
          <cell r="L4" t="str">
            <v>301в</v>
          </cell>
          <cell r="M4">
            <v>7</v>
          </cell>
          <cell r="N4">
            <v>1.9</v>
          </cell>
          <cell r="O4" t="str">
            <v>612в</v>
          </cell>
          <cell r="P4">
            <v>7</v>
          </cell>
          <cell r="Q4">
            <v>1.8</v>
          </cell>
        </row>
        <row r="10">
          <cell r="B10">
            <v>2</v>
          </cell>
          <cell r="C10" t="str">
            <v>Демидова Дарья,2008,КМС,Бузулук,СШОР</v>
          </cell>
          <cell r="Y10" t="str">
            <v>Постниковы Т.Н.,М.В.</v>
          </cell>
        </row>
        <row r="11">
          <cell r="C11" t="str">
            <v>614в</v>
          </cell>
          <cell r="D11">
            <v>10</v>
          </cell>
          <cell r="E11">
            <v>2.4</v>
          </cell>
          <cell r="F11" t="str">
            <v>5152в</v>
          </cell>
          <cell r="G11">
            <v>10</v>
          </cell>
          <cell r="H11">
            <v>2.9</v>
          </cell>
          <cell r="I11" t="str">
            <v>107в</v>
          </cell>
          <cell r="J11">
            <v>10</v>
          </cell>
          <cell r="K11">
            <v>3</v>
          </cell>
          <cell r="L11" t="str">
            <v>405с</v>
          </cell>
          <cell r="M11">
            <v>7</v>
          </cell>
          <cell r="N11">
            <v>2.7</v>
          </cell>
          <cell r="O11" t="str">
            <v>205с</v>
          </cell>
          <cell r="P11">
            <v>7</v>
          </cell>
          <cell r="Q11">
            <v>2.8</v>
          </cell>
        </row>
        <row r="17">
          <cell r="B17">
            <v>3</v>
          </cell>
          <cell r="C17" t="str">
            <v>Кондратьева Анастасия,2008,КМС,Москва,"Юность Москвы"</v>
          </cell>
          <cell r="Y17" t="str">
            <v>Николаева М.А.</v>
          </cell>
        </row>
        <row r="18">
          <cell r="C18" t="str">
            <v>105в</v>
          </cell>
          <cell r="D18">
            <v>5</v>
          </cell>
          <cell r="E18">
            <v>2.6</v>
          </cell>
          <cell r="F18" t="str">
            <v>405с</v>
          </cell>
          <cell r="G18">
            <v>7</v>
          </cell>
          <cell r="H18">
            <v>2.7</v>
          </cell>
          <cell r="I18" t="str">
            <v>203в</v>
          </cell>
          <cell r="J18">
            <v>5</v>
          </cell>
          <cell r="K18">
            <v>2.2999999999999998</v>
          </cell>
          <cell r="L18" t="str">
            <v>5134д</v>
          </cell>
          <cell r="M18">
            <v>5</v>
          </cell>
          <cell r="N18">
            <v>2.6</v>
          </cell>
          <cell r="O18" t="str">
            <v>301в</v>
          </cell>
          <cell r="P18">
            <v>7</v>
          </cell>
          <cell r="Q18">
            <v>1.9</v>
          </cell>
        </row>
        <row r="24">
          <cell r="B24">
            <v>4</v>
          </cell>
          <cell r="C24" t="str">
            <v>Грузинская Варвара,2008,КМС,Москва,"Юность Москвы"</v>
          </cell>
          <cell r="Y24" t="str">
            <v>Николаева М.А.</v>
          </cell>
        </row>
        <row r="25">
          <cell r="C25" t="str">
            <v>105в</v>
          </cell>
          <cell r="D25">
            <v>5</v>
          </cell>
          <cell r="E25">
            <v>2.6</v>
          </cell>
          <cell r="F25" t="str">
            <v>405с</v>
          </cell>
          <cell r="G25">
            <v>7</v>
          </cell>
          <cell r="H25">
            <v>2.7</v>
          </cell>
          <cell r="I25" t="str">
            <v>203в</v>
          </cell>
          <cell r="J25">
            <v>5</v>
          </cell>
          <cell r="K25">
            <v>2.2999999999999998</v>
          </cell>
          <cell r="L25" t="str">
            <v>5134д</v>
          </cell>
          <cell r="M25">
            <v>5</v>
          </cell>
          <cell r="N25">
            <v>2.6</v>
          </cell>
          <cell r="O25" t="str">
            <v>301в</v>
          </cell>
          <cell r="P25">
            <v>7</v>
          </cell>
          <cell r="Q25">
            <v>1.9</v>
          </cell>
        </row>
        <row r="26">
          <cell r="Y26" t="str">
            <v xml:space="preserve"> </v>
          </cell>
        </row>
        <row r="31">
          <cell r="B31">
            <v>5</v>
          </cell>
          <cell r="C31" t="str">
            <v>Ледяйкина Александра,2008,I,Саранск,ГАУ РЛЛ "РСЦ Старт"</v>
          </cell>
          <cell r="Y31" t="str">
            <v>Пирожков Ю.В.</v>
          </cell>
        </row>
        <row r="32">
          <cell r="C32" t="str">
            <v>105в</v>
          </cell>
          <cell r="D32">
            <v>5</v>
          </cell>
          <cell r="E32">
            <v>2.6</v>
          </cell>
          <cell r="F32" t="str">
            <v>405с</v>
          </cell>
          <cell r="G32">
            <v>7</v>
          </cell>
          <cell r="H32">
            <v>2.7</v>
          </cell>
          <cell r="I32" t="str">
            <v>614в</v>
          </cell>
          <cell r="J32">
            <v>7</v>
          </cell>
          <cell r="K32">
            <v>2.2999999999999998</v>
          </cell>
          <cell r="L32" t="str">
            <v>5132д</v>
          </cell>
          <cell r="M32">
            <v>5</v>
          </cell>
          <cell r="N32">
            <v>2.2000000000000002</v>
          </cell>
          <cell r="O32" t="str">
            <v>303с</v>
          </cell>
          <cell r="P32">
            <v>5</v>
          </cell>
          <cell r="Q32">
            <v>2.1</v>
          </cell>
        </row>
        <row r="33">
          <cell r="Y33" t="str">
            <v xml:space="preserve"> </v>
          </cell>
        </row>
      </sheetData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Выш.Муж.МС"/>
      <sheetName val="Выш.Муж.КМС"/>
      <sheetName val="Выш.ЖенКМС"/>
      <sheetName val="Выш.ЖенМС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90"/>
  <sheetViews>
    <sheetView view="pageBreakPreview" zoomScaleNormal="100" zoomScaleSheetLayoutView="100" zoomScalePageLayoutView="60" workbookViewId="0">
      <selection activeCell="O10" sqref="O10"/>
    </sheetView>
  </sheetViews>
  <sheetFormatPr defaultRowHeight="14.25" outlineLevelRow="1"/>
  <cols>
    <col min="1" max="1" width="7.140625" style="1" customWidth="1"/>
    <col min="2" max="2" width="2.85546875" style="1" customWidth="1"/>
    <col min="3" max="3" width="4.28515625" style="3" customWidth="1"/>
    <col min="4" max="4" width="7.85546875" style="6" customWidth="1"/>
    <col min="5" max="5" width="6.42578125" style="6" customWidth="1"/>
    <col min="6" max="6" width="6.42578125" style="3" customWidth="1"/>
    <col min="7" max="10" width="6.42578125" style="7" customWidth="1"/>
    <col min="11" max="11" width="7.85546875" style="3" customWidth="1"/>
    <col min="12" max="12" width="8.5703125" style="3" customWidth="1"/>
    <col min="13" max="13" width="9.28515625" style="8" customWidth="1"/>
    <col min="14" max="14" width="6.42578125" style="8" customWidth="1"/>
    <col min="15" max="15" width="21.28515625" style="2" customWidth="1"/>
    <col min="16" max="1020" width="9.140625" style="3"/>
  </cols>
  <sheetData>
    <row r="1" spans="1:19" ht="15">
      <c r="C1" s="4" t="str">
        <f>'[1]СТАРТ+ (2)'!C1</f>
        <v>ТРАМПЛИН 1 М; ДЕВУШКИ (10-11 ЛЕТ)</v>
      </c>
      <c r="D1" s="3"/>
      <c r="F1" s="4"/>
      <c r="G1" s="4"/>
      <c r="H1" s="4"/>
      <c r="I1" s="4"/>
      <c r="J1" s="4"/>
      <c r="O1" s="61">
        <f>'[1]СТАРТ+ (2)'!S1</f>
        <v>43813.458333333336</v>
      </c>
    </row>
    <row r="2" spans="1:19" ht="15">
      <c r="D2" s="4"/>
      <c r="E2" s="4"/>
      <c r="F2" s="9"/>
      <c r="G2" s="9"/>
      <c r="H2" s="9"/>
      <c r="I2" s="9"/>
      <c r="J2" s="9"/>
      <c r="O2" s="3"/>
    </row>
    <row r="3" spans="1:19" ht="12.75" customHeight="1">
      <c r="A3" s="49"/>
      <c r="B3" s="10"/>
      <c r="C3" s="46"/>
      <c r="D3" s="47"/>
      <c r="E3" s="46"/>
      <c r="F3" s="63" t="s">
        <v>0</v>
      </c>
      <c r="G3" s="64"/>
      <c r="H3" s="64"/>
      <c r="I3" s="64"/>
      <c r="J3" s="65"/>
      <c r="K3" s="11"/>
      <c r="L3" s="11"/>
      <c r="M3" s="45"/>
      <c r="N3" s="43" t="s">
        <v>7</v>
      </c>
      <c r="O3" s="57"/>
      <c r="P3" s="12"/>
      <c r="Q3" s="12"/>
      <c r="R3" s="12"/>
      <c r="S3" s="12"/>
    </row>
    <row r="4" spans="1:19" ht="13.5" thickBot="1">
      <c r="A4" s="50" t="s">
        <v>2</v>
      </c>
      <c r="B4" s="48"/>
      <c r="C4" s="56" t="s">
        <v>3</v>
      </c>
      <c r="D4" s="51" t="s">
        <v>9</v>
      </c>
      <c r="E4" s="52" t="s">
        <v>4</v>
      </c>
      <c r="F4" s="53">
        <v>1</v>
      </c>
      <c r="G4" s="54">
        <v>2</v>
      </c>
      <c r="H4" s="54">
        <v>3</v>
      </c>
      <c r="I4" s="54">
        <v>4</v>
      </c>
      <c r="J4" s="55">
        <v>5</v>
      </c>
      <c r="K4" s="13"/>
      <c r="L4" s="14"/>
      <c r="M4" s="44" t="s">
        <v>5</v>
      </c>
      <c r="N4" s="42" t="s">
        <v>8</v>
      </c>
      <c r="O4" s="58" t="s">
        <v>1</v>
      </c>
      <c r="P4" s="12"/>
      <c r="Q4" s="12"/>
      <c r="R4" s="12"/>
      <c r="S4" s="12"/>
    </row>
    <row r="5" spans="1:19" ht="12.75">
      <c r="A5" s="15"/>
      <c r="B5" s="16">
        <v>0</v>
      </c>
      <c r="C5" s="17"/>
      <c r="D5" s="18"/>
      <c r="E5" s="19"/>
      <c r="F5" s="20"/>
      <c r="G5" s="20"/>
      <c r="H5" s="20"/>
      <c r="I5" s="20"/>
      <c r="J5" s="20"/>
      <c r="K5" s="20"/>
      <c r="L5" s="21"/>
      <c r="M5" s="22">
        <v>9999</v>
      </c>
      <c r="N5" s="23"/>
      <c r="O5" s="12"/>
    </row>
    <row r="6" spans="1:19" s="9" customFormat="1" ht="15">
      <c r="A6" s="24">
        <v>1</v>
      </c>
      <c r="B6" s="25">
        <f>'[1]СТАРТ+ (2)'!B10</f>
        <v>2</v>
      </c>
      <c r="C6" s="26" t="str">
        <f>'[1]СТАРТ+ (2)'!C10</f>
        <v>Демидова Дарья,2008,КМС,Бузулук,СШОР</v>
      </c>
      <c r="D6" s="24"/>
      <c r="E6" s="24"/>
      <c r="F6" s="26"/>
      <c r="G6" s="26"/>
      <c r="H6" s="26"/>
      <c r="I6" s="26"/>
      <c r="J6" s="26"/>
      <c r="K6" s="26"/>
      <c r="L6" s="24"/>
      <c r="M6" s="27">
        <f>SUM(L12)</f>
        <v>205.35</v>
      </c>
      <c r="N6" s="41" t="s">
        <v>10</v>
      </c>
      <c r="O6" s="59" t="str">
        <f>'[1]СТАРТ+ (2)'!S10</f>
        <v>Постниковы Т.Н.,М.В.</v>
      </c>
    </row>
    <row r="7" spans="1:19" ht="12.75" outlineLevel="1">
      <c r="B7" s="29">
        <f>B6</f>
        <v>2</v>
      </c>
      <c r="C7" s="32"/>
      <c r="D7" s="24" t="str">
        <f>'[1]СТАРТ+ (2)'!C11</f>
        <v>403с</v>
      </c>
      <c r="E7" s="60">
        <f>'[1]СТАРТ+ (2)'!D11</f>
        <v>2.2000000000000002</v>
      </c>
      <c r="F7" s="33">
        <v>7</v>
      </c>
      <c r="G7" s="33">
        <v>6.5</v>
      </c>
      <c r="H7" s="33">
        <v>6.5</v>
      </c>
      <c r="I7" s="33">
        <v>6</v>
      </c>
      <c r="J7" s="33">
        <v>6</v>
      </c>
      <c r="K7" s="34">
        <f>(SUM(F7:J7)-MAX(F7:J7)-MIN(F7:J7))</f>
        <v>19</v>
      </c>
      <c r="L7" s="35">
        <f>(SUM(F7:J7)-MAX(F7:J7)-MIN(F7:J7))*E7</f>
        <v>41.800000000000004</v>
      </c>
      <c r="M7" s="30">
        <f t="shared" ref="M7:M12" si="0">M6</f>
        <v>205.35</v>
      </c>
      <c r="N7" s="40"/>
      <c r="O7" s="3"/>
    </row>
    <row r="8" spans="1:19" ht="12.75" outlineLevel="1">
      <c r="B8" s="29">
        <f>B7</f>
        <v>2</v>
      </c>
      <c r="C8" s="32"/>
      <c r="D8" s="24" t="str">
        <f>'[1]СТАРТ+ (2)'!E11</f>
        <v>105с</v>
      </c>
      <c r="E8" s="60">
        <f>'[1]СТАРТ+ (2)'!F11</f>
        <v>2.4</v>
      </c>
      <c r="F8" s="33">
        <v>6</v>
      </c>
      <c r="G8" s="33">
        <v>6.5</v>
      </c>
      <c r="H8" s="33">
        <v>6</v>
      </c>
      <c r="I8" s="33">
        <v>6.5</v>
      </c>
      <c r="J8" s="33">
        <v>6.5</v>
      </c>
      <c r="K8" s="34">
        <f>(SUM(F8:J8)-MAX(F8:J8)-MIN(F8:J8))</f>
        <v>19</v>
      </c>
      <c r="L8" s="35">
        <f>(SUM(F8:J8)-MAX(F8:J8)-MIN(F8:J8))*E8</f>
        <v>45.6</v>
      </c>
      <c r="M8" s="30">
        <f t="shared" si="0"/>
        <v>205.35</v>
      </c>
      <c r="N8" s="40"/>
      <c r="O8" s="3" t="str">
        <f>'[1]СТАРТ+ (2)'!S12</f>
        <v xml:space="preserve"> </v>
      </c>
    </row>
    <row r="9" spans="1:19" ht="12.75" outlineLevel="1">
      <c r="B9" s="29">
        <f>B8</f>
        <v>2</v>
      </c>
      <c r="C9" s="32"/>
      <c r="D9" s="24" t="str">
        <f>'[1]СТАРТ+ (2)'!G11</f>
        <v>203в</v>
      </c>
      <c r="E9" s="60">
        <f>'[1]СТАРТ+ (2)'!H11</f>
        <v>2.2999999999999998</v>
      </c>
      <c r="F9" s="33">
        <v>5</v>
      </c>
      <c r="G9" s="33">
        <v>6.5</v>
      </c>
      <c r="H9" s="33">
        <v>6</v>
      </c>
      <c r="I9" s="33">
        <v>6.5</v>
      </c>
      <c r="J9" s="33">
        <v>6.5</v>
      </c>
      <c r="K9" s="34">
        <f>(SUM(F9:J9)-MAX(F9:J9)-MIN(F9:J9))</f>
        <v>19</v>
      </c>
      <c r="L9" s="35">
        <f>(SUM(F9:J9)-MAX(F9:J9)-MIN(F9:J9))*E9</f>
        <v>43.699999999999996</v>
      </c>
      <c r="M9" s="30">
        <f t="shared" si="0"/>
        <v>205.35</v>
      </c>
      <c r="N9" s="40"/>
    </row>
    <row r="10" spans="1:19" ht="12.75" outlineLevel="1">
      <c r="B10" s="29">
        <f>B9</f>
        <v>2</v>
      </c>
      <c r="C10" s="32"/>
      <c r="D10" s="24" t="str">
        <f>'[1]СТАРТ+ (2)'!I11</f>
        <v>303с</v>
      </c>
      <c r="E10" s="60">
        <f>'[1]СТАРТ+ (2)'!J11</f>
        <v>2.1</v>
      </c>
      <c r="F10" s="33">
        <v>5.5</v>
      </c>
      <c r="G10" s="33">
        <v>5.5</v>
      </c>
      <c r="H10" s="33">
        <v>5.5</v>
      </c>
      <c r="I10" s="33">
        <v>5.5</v>
      </c>
      <c r="J10" s="33">
        <v>6</v>
      </c>
      <c r="K10" s="34">
        <f>(SUM(F10:J10)-MAX(F10:J10)-MIN(F10:J10))</f>
        <v>16.5</v>
      </c>
      <c r="L10" s="35">
        <f>(SUM(F10:J10)-MAX(F10:J10)-MIN(F10:J10))*E10</f>
        <v>34.65</v>
      </c>
      <c r="M10" s="30">
        <f t="shared" si="0"/>
        <v>205.35</v>
      </c>
      <c r="N10" s="40"/>
    </row>
    <row r="11" spans="1:19" ht="12.75" outlineLevel="1">
      <c r="B11" s="29">
        <f>B10</f>
        <v>2</v>
      </c>
      <c r="C11" s="32"/>
      <c r="D11" s="24" t="str">
        <f>'[1]СТАРТ+ (2)'!K11</f>
        <v>5132д</v>
      </c>
      <c r="E11" s="60">
        <f>'[1]СТАРТ+ (2)'!L11</f>
        <v>2.2000000000000002</v>
      </c>
      <c r="F11" s="33">
        <v>6</v>
      </c>
      <c r="G11" s="33">
        <v>6</v>
      </c>
      <c r="H11" s="33">
        <v>6</v>
      </c>
      <c r="I11" s="33">
        <v>6</v>
      </c>
      <c r="J11" s="33">
        <v>6.5</v>
      </c>
      <c r="K11" s="34">
        <f>(SUM(F11:J11)-MAX(F11:J11)-MIN(F11:J11))</f>
        <v>18</v>
      </c>
      <c r="L11" s="35">
        <f>(SUM(F11:J11)-MAX(F11:J11)-MIN(F11:J11))*E11</f>
        <v>39.6</v>
      </c>
      <c r="M11" s="30">
        <f t="shared" si="0"/>
        <v>205.35</v>
      </c>
      <c r="N11" s="40"/>
    </row>
    <row r="12" spans="1:19" ht="12.75" outlineLevel="1">
      <c r="B12" s="29">
        <f>B9</f>
        <v>2</v>
      </c>
      <c r="D12" s="28" t="s">
        <v>6</v>
      </c>
      <c r="E12" s="36">
        <f>SUM(E7:E11)</f>
        <v>11.2</v>
      </c>
      <c r="F12" s="5"/>
      <c r="G12" s="5"/>
      <c r="H12" s="5"/>
      <c r="I12" s="5"/>
      <c r="J12" s="5"/>
      <c r="K12" s="37"/>
      <c r="L12" s="38">
        <f>SUM(L7:L11)</f>
        <v>205.35</v>
      </c>
      <c r="M12" s="30">
        <f t="shared" si="0"/>
        <v>205.35</v>
      </c>
      <c r="N12" s="40"/>
    </row>
    <row r="13" spans="1:19" s="9" customFormat="1" ht="15">
      <c r="A13" s="24">
        <v>2</v>
      </c>
      <c r="B13" s="25">
        <f>'[1]СТАРТ+ (2)'!B17</f>
        <v>3</v>
      </c>
      <c r="C13" s="26" t="str">
        <f>'[1]СТАРТ+ (2)'!C17</f>
        <v>Грузинская Варвара,2008,КМС,Москва,"Юность Москвы"</v>
      </c>
      <c r="D13" s="24"/>
      <c r="E13" s="24"/>
      <c r="F13" s="26"/>
      <c r="G13" s="26"/>
      <c r="H13" s="26"/>
      <c r="I13" s="26"/>
      <c r="J13" s="26"/>
      <c r="K13" s="26"/>
      <c r="L13" s="24"/>
      <c r="M13" s="27">
        <f>SUM(L19)</f>
        <v>175.95</v>
      </c>
      <c r="N13" s="41"/>
      <c r="O13" s="59" t="str">
        <f>'[1]СТАРТ+ (2)'!S17</f>
        <v>Николаева М.А.</v>
      </c>
    </row>
    <row r="14" spans="1:19" ht="12.75" outlineLevel="1">
      <c r="B14" s="29">
        <f>B13</f>
        <v>3</v>
      </c>
      <c r="C14" s="32"/>
      <c r="D14" s="24" t="str">
        <f>'[1]СТАРТ+ (2)'!C18</f>
        <v>203с</v>
      </c>
      <c r="E14" s="60">
        <f>'[1]СТАРТ+ (2)'!D18</f>
        <v>2</v>
      </c>
      <c r="F14" s="33">
        <v>6.5</v>
      </c>
      <c r="G14" s="33">
        <v>6.5</v>
      </c>
      <c r="H14" s="33">
        <v>6</v>
      </c>
      <c r="I14" s="33">
        <v>7</v>
      </c>
      <c r="J14" s="33">
        <v>6.5</v>
      </c>
      <c r="K14" s="34">
        <f>(SUM(F14:J14)-MAX(F14:J14)-MIN(F14:J14))</f>
        <v>19.5</v>
      </c>
      <c r="L14" s="35">
        <f>(SUM(F14:J14)-MAX(F14:J14)-MIN(F14:J14))*E14</f>
        <v>39</v>
      </c>
      <c r="M14" s="30">
        <f t="shared" ref="M14:M19" si="1">M13</f>
        <v>175.95</v>
      </c>
      <c r="N14" s="39"/>
      <c r="O14" s="62" t="str">
        <f>'[1]СТАРТ+ (2)'!S18</f>
        <v>Якушин С.В.</v>
      </c>
    </row>
    <row r="15" spans="1:19" ht="12.75" outlineLevel="1">
      <c r="B15" s="29">
        <f>B14</f>
        <v>3</v>
      </c>
      <c r="C15" s="32"/>
      <c r="D15" s="24" t="str">
        <f>'[1]СТАРТ+ (2)'!E18</f>
        <v>303с</v>
      </c>
      <c r="E15" s="60">
        <f>'[1]СТАРТ+ (2)'!F18</f>
        <v>2.1</v>
      </c>
      <c r="F15" s="33">
        <v>3.5</v>
      </c>
      <c r="G15" s="33">
        <v>3.5</v>
      </c>
      <c r="H15" s="33">
        <v>3.5</v>
      </c>
      <c r="I15" s="33">
        <v>3.5</v>
      </c>
      <c r="J15" s="33">
        <v>4</v>
      </c>
      <c r="K15" s="34">
        <f>(SUM(F15:J15)-MAX(F15:J15)-MIN(F15:J15))</f>
        <v>10.5</v>
      </c>
      <c r="L15" s="35">
        <f>(SUM(F15:J15)-MAX(F15:J15)-MIN(F15:J15))*E15</f>
        <v>22.05</v>
      </c>
      <c r="M15" s="30">
        <f t="shared" si="1"/>
        <v>175.95</v>
      </c>
      <c r="N15" s="39"/>
      <c r="O15" s="3"/>
    </row>
    <row r="16" spans="1:19" ht="12.75" outlineLevel="1">
      <c r="B16" s="29">
        <f>B15</f>
        <v>3</v>
      </c>
      <c r="C16" s="32"/>
      <c r="D16" s="24" t="str">
        <f>'[1]СТАРТ+ (2)'!G18</f>
        <v>403в</v>
      </c>
      <c r="E16" s="60">
        <f>'[1]СТАРТ+ (2)'!H18</f>
        <v>2.4</v>
      </c>
      <c r="F16" s="33">
        <v>6</v>
      </c>
      <c r="G16" s="33">
        <v>5.5</v>
      </c>
      <c r="H16" s="33">
        <v>6</v>
      </c>
      <c r="I16" s="33">
        <v>5.5</v>
      </c>
      <c r="J16" s="33">
        <v>6</v>
      </c>
      <c r="K16" s="34">
        <f>(SUM(F16:J16)-MAX(F16:J16)-MIN(F16:J16))</f>
        <v>17.5</v>
      </c>
      <c r="L16" s="35">
        <f>(SUM(F16:J16)-MAX(F16:J16)-MIN(F16:J16))*E16</f>
        <v>42</v>
      </c>
      <c r="M16" s="30">
        <f t="shared" si="1"/>
        <v>175.95</v>
      </c>
      <c r="N16" s="39"/>
    </row>
    <row r="17" spans="1:15" ht="12.75" outlineLevel="1">
      <c r="B17" s="29">
        <f>B16</f>
        <v>3</v>
      </c>
      <c r="C17" s="32"/>
      <c r="D17" s="24" t="str">
        <f>'[1]СТАРТ+ (2)'!I18</f>
        <v>105с</v>
      </c>
      <c r="E17" s="60">
        <f>'[1]СТАРТ+ (2)'!J18</f>
        <v>2.4</v>
      </c>
      <c r="F17" s="33">
        <v>5</v>
      </c>
      <c r="G17" s="33">
        <v>5</v>
      </c>
      <c r="H17" s="33">
        <v>5</v>
      </c>
      <c r="I17" s="33">
        <v>6</v>
      </c>
      <c r="J17" s="33">
        <v>6</v>
      </c>
      <c r="K17" s="34">
        <f>(SUM(F17:J17)-MAX(F17:J17)-MIN(F17:J17))</f>
        <v>16</v>
      </c>
      <c r="L17" s="35">
        <f>(SUM(F17:J17)-MAX(F17:J17)-MIN(F17:J17))*E17</f>
        <v>38.4</v>
      </c>
      <c r="M17" s="30">
        <f t="shared" si="1"/>
        <v>175.95</v>
      </c>
      <c r="N17" s="39"/>
    </row>
    <row r="18" spans="1:15" ht="12.75" outlineLevel="1">
      <c r="B18" s="29">
        <f>B17</f>
        <v>3</v>
      </c>
      <c r="C18" s="32"/>
      <c r="D18" s="24" t="str">
        <f>'[1]СТАРТ+ (2)'!K18</f>
        <v>5124д</v>
      </c>
      <c r="E18" s="60">
        <f>'[1]СТАРТ+ (2)'!L18</f>
        <v>2.2999999999999998</v>
      </c>
      <c r="F18" s="33">
        <v>4</v>
      </c>
      <c r="G18" s="33">
        <v>5</v>
      </c>
      <c r="H18" s="33">
        <v>5</v>
      </c>
      <c r="I18" s="33">
        <v>5</v>
      </c>
      <c r="J18" s="33">
        <v>5</v>
      </c>
      <c r="K18" s="34">
        <f>(SUM(F18:J18)-MAX(F18:J18)-MIN(F18:J18))</f>
        <v>15</v>
      </c>
      <c r="L18" s="35">
        <f>(SUM(F18:J18)-MAX(F18:J18)-MIN(F18:J18))*E18</f>
        <v>34.5</v>
      </c>
      <c r="M18" s="30">
        <f t="shared" si="1"/>
        <v>175.95</v>
      </c>
      <c r="N18" s="39"/>
    </row>
    <row r="19" spans="1:15" ht="12.75" outlineLevel="1">
      <c r="B19" s="29">
        <f>B16</f>
        <v>3</v>
      </c>
      <c r="D19" s="28" t="s">
        <v>6</v>
      </c>
      <c r="E19" s="36">
        <f>SUM(E14:E18)</f>
        <v>11.2</v>
      </c>
      <c r="F19" s="5"/>
      <c r="G19" s="5"/>
      <c r="H19" s="5"/>
      <c r="I19" s="5"/>
      <c r="J19" s="5"/>
      <c r="K19" s="37"/>
      <c r="L19" s="38">
        <f>SUM(L14:L18)</f>
        <v>175.95</v>
      </c>
      <c r="M19" s="30">
        <f t="shared" si="1"/>
        <v>175.95</v>
      </c>
      <c r="N19" s="39"/>
    </row>
    <row r="20" spans="1:15" s="9" customFormat="1" ht="15">
      <c r="A20" s="24">
        <v>3</v>
      </c>
      <c r="B20" s="25">
        <f>'[1]СТАРТ+ (2)'!B3</f>
        <v>1</v>
      </c>
      <c r="C20" s="26" t="str">
        <f>'[1]СТАРТ+ (2)'!C3</f>
        <v>Ледяйкина Александра,2008,I,Саранск,ГАУ РЛЛ "РСЦ Старт"</v>
      </c>
      <c r="D20" s="24"/>
      <c r="E20" s="24"/>
      <c r="F20" s="26"/>
      <c r="G20" s="26"/>
      <c r="H20" s="26"/>
      <c r="I20" s="26"/>
      <c r="J20" s="26"/>
      <c r="K20" s="26"/>
      <c r="L20" s="24"/>
      <c r="M20" s="27">
        <f>SUM(L26)</f>
        <v>162.55000000000001</v>
      </c>
      <c r="N20" s="41"/>
      <c r="O20" s="59" t="str">
        <f>'[1]СТАРТ+ (2)'!S3</f>
        <v>Юдина Т.Ю.</v>
      </c>
    </row>
    <row r="21" spans="1:15" ht="12.75" outlineLevel="1">
      <c r="B21" s="29">
        <f>B20</f>
        <v>1</v>
      </c>
      <c r="C21" s="32"/>
      <c r="D21" s="24" t="str">
        <f>'[1]СТАРТ+ (2)'!C4</f>
        <v>105с</v>
      </c>
      <c r="E21" s="60">
        <f>'[1]СТАРТ+ (2)'!D4</f>
        <v>2.4</v>
      </c>
      <c r="F21" s="33">
        <v>3</v>
      </c>
      <c r="G21" s="33">
        <v>3.5</v>
      </c>
      <c r="H21" s="33">
        <v>4</v>
      </c>
      <c r="I21" s="33">
        <v>3.5</v>
      </c>
      <c r="J21" s="33">
        <v>3</v>
      </c>
      <c r="K21" s="34">
        <f>(SUM(F21:J21)-MAX(F21:J21)-MIN(F21:J21))</f>
        <v>10</v>
      </c>
      <c r="L21" s="35">
        <f>(SUM(F21:J21)-MAX(F21:J21)-MIN(F21:J21))*E21</f>
        <v>24</v>
      </c>
      <c r="M21" s="30">
        <f t="shared" ref="M21:M26" si="2">M20</f>
        <v>162.55000000000001</v>
      </c>
      <c r="N21" s="31"/>
      <c r="O21" s="62" t="str">
        <f>'[1]СТАРТ+ (2)'!S4</f>
        <v>Летуновский А.В.</v>
      </c>
    </row>
    <row r="22" spans="1:15" ht="12.75" outlineLevel="1">
      <c r="B22" s="29">
        <f>B21</f>
        <v>1</v>
      </c>
      <c r="C22" s="32"/>
      <c r="D22" s="24" t="str">
        <f>'[1]СТАРТ+ (2)'!E4</f>
        <v>403в</v>
      </c>
      <c r="E22" s="60">
        <f>'[1]СТАРТ+ (2)'!F4</f>
        <v>2.4</v>
      </c>
      <c r="F22" s="33">
        <v>5.5</v>
      </c>
      <c r="G22" s="33">
        <v>5.5</v>
      </c>
      <c r="H22" s="33">
        <v>6</v>
      </c>
      <c r="I22" s="33">
        <v>5.5</v>
      </c>
      <c r="J22" s="33">
        <v>6</v>
      </c>
      <c r="K22" s="34">
        <f>(SUM(F22:J22)-MAX(F22:J22)-MIN(F22:J22))</f>
        <v>17</v>
      </c>
      <c r="L22" s="35">
        <f>(SUM(F22:J22)-MAX(F22:J22)-MIN(F22:J22))*E22</f>
        <v>40.799999999999997</v>
      </c>
      <c r="M22" s="30">
        <f t="shared" si="2"/>
        <v>162.55000000000001</v>
      </c>
      <c r="N22" s="31"/>
      <c r="O22" s="3"/>
    </row>
    <row r="23" spans="1:15" ht="12.75" outlineLevel="1">
      <c r="B23" s="29">
        <f>B22</f>
        <v>1</v>
      </c>
      <c r="C23" s="32"/>
      <c r="D23" s="24" t="str">
        <f>'[1]СТАРТ+ (2)'!G4</f>
        <v>203с</v>
      </c>
      <c r="E23" s="60">
        <f>'[1]СТАРТ+ (2)'!H4</f>
        <v>2</v>
      </c>
      <c r="F23" s="33">
        <v>5</v>
      </c>
      <c r="G23" s="33">
        <v>6</v>
      </c>
      <c r="H23" s="33">
        <v>5.5</v>
      </c>
      <c r="I23" s="33">
        <v>5.5</v>
      </c>
      <c r="J23" s="33">
        <v>5.5</v>
      </c>
      <c r="K23" s="34">
        <f>(SUM(F23:J23)-MAX(F23:J23)-MIN(F23:J23))</f>
        <v>16.5</v>
      </c>
      <c r="L23" s="35">
        <f>(SUM(F23:J23)-MAX(F23:J23)-MIN(F23:J23))*E23</f>
        <v>33</v>
      </c>
      <c r="M23" s="30">
        <f t="shared" si="2"/>
        <v>162.55000000000001</v>
      </c>
      <c r="N23" s="31"/>
    </row>
    <row r="24" spans="1:15" ht="12.75" outlineLevel="1">
      <c r="B24" s="29">
        <f>B23</f>
        <v>1</v>
      </c>
      <c r="C24" s="32"/>
      <c r="D24" s="24" t="str">
        <f>'[1]СТАРТ+ (2)'!I4</f>
        <v>303с</v>
      </c>
      <c r="E24" s="60">
        <f>'[1]СТАРТ+ (2)'!J4</f>
        <v>2.1</v>
      </c>
      <c r="F24" s="33">
        <v>4</v>
      </c>
      <c r="G24" s="33">
        <v>4.5</v>
      </c>
      <c r="H24" s="33">
        <v>4</v>
      </c>
      <c r="I24" s="33">
        <v>4.5</v>
      </c>
      <c r="J24" s="33">
        <v>4</v>
      </c>
      <c r="K24" s="34">
        <f>(SUM(F24:J24)-MAX(F24:J24)-MIN(F24:J24))</f>
        <v>12.5</v>
      </c>
      <c r="L24" s="35">
        <f>(SUM(F24:J24)-MAX(F24:J24)-MIN(F24:J24))*E24</f>
        <v>26.25</v>
      </c>
      <c r="M24" s="30">
        <f t="shared" si="2"/>
        <v>162.55000000000001</v>
      </c>
      <c r="N24" s="31"/>
    </row>
    <row r="25" spans="1:15" ht="12.75" outlineLevel="1">
      <c r="B25" s="29">
        <f>B24</f>
        <v>1</v>
      </c>
      <c r="C25" s="32"/>
      <c r="D25" s="24" t="str">
        <f>'[1]СТАРТ+ (2)'!K4</f>
        <v>5132д</v>
      </c>
      <c r="E25" s="60">
        <f>'[1]СТАРТ+ (2)'!L4</f>
        <v>2.2000000000000002</v>
      </c>
      <c r="F25" s="33">
        <v>5.5</v>
      </c>
      <c r="G25" s="33">
        <v>5</v>
      </c>
      <c r="H25" s="33">
        <v>6</v>
      </c>
      <c r="I25" s="33">
        <v>6</v>
      </c>
      <c r="J25" s="33">
        <v>6</v>
      </c>
      <c r="K25" s="34">
        <f>(SUM(F25:J25)-MAX(F25:J25)-MIN(F25:J25))</f>
        <v>17.5</v>
      </c>
      <c r="L25" s="35">
        <f>(SUM(F25:J25)-MAX(F25:J25)-MIN(F25:J25))*E25</f>
        <v>38.5</v>
      </c>
      <c r="M25" s="30">
        <f t="shared" si="2"/>
        <v>162.55000000000001</v>
      </c>
      <c r="N25" s="31"/>
    </row>
    <row r="26" spans="1:15" ht="12.75" outlineLevel="1">
      <c r="B26" s="29">
        <f>B23</f>
        <v>1</v>
      </c>
      <c r="D26" s="28" t="s">
        <v>6</v>
      </c>
      <c r="E26" s="36">
        <f>SUM(E21:E25)</f>
        <v>11.100000000000001</v>
      </c>
      <c r="F26" s="5"/>
      <c r="G26" s="5"/>
      <c r="H26" s="5"/>
      <c r="I26" s="5"/>
      <c r="J26" s="5"/>
      <c r="K26" s="37"/>
      <c r="L26" s="38">
        <f>SUM(L21:L25)</f>
        <v>162.55000000000001</v>
      </c>
      <c r="M26" s="30">
        <f t="shared" si="2"/>
        <v>162.55000000000001</v>
      </c>
      <c r="N26" s="31"/>
    </row>
    <row r="27" spans="1:15" s="9" customFormat="1" ht="15">
      <c r="A27" s="24">
        <v>4</v>
      </c>
      <c r="B27" s="25">
        <f>'[1]СТАРТ+ (2)'!B31</f>
        <v>5</v>
      </c>
      <c r="C27" s="26" t="str">
        <f>'[1]СТАРТ+ (2)'!C31</f>
        <v>Кондратьева Анастасия,2008,КМС,Москва,"Юность Москвы"</v>
      </c>
      <c r="D27" s="24"/>
      <c r="E27" s="24"/>
      <c r="F27" s="26"/>
      <c r="G27" s="26"/>
      <c r="H27" s="26"/>
      <c r="I27" s="26"/>
      <c r="J27" s="26"/>
      <c r="K27" s="26"/>
      <c r="L27" s="24"/>
      <c r="M27" s="27">
        <f>SUM(L33)</f>
        <v>145.9</v>
      </c>
      <c r="N27" s="41"/>
      <c r="O27" s="59" t="str">
        <f>'[1]СТАРТ+ (2)'!S31</f>
        <v>Николаева М.А.</v>
      </c>
    </row>
    <row r="28" spans="1:15" ht="12.75" outlineLevel="1">
      <c r="B28" s="29">
        <f>B27</f>
        <v>5</v>
      </c>
      <c r="C28" s="32"/>
      <c r="D28" s="24" t="str">
        <f>'[1]СТАРТ+ (2)'!C32</f>
        <v>403в</v>
      </c>
      <c r="E28" s="60">
        <f>'[1]СТАРТ+ (2)'!D32</f>
        <v>2.4</v>
      </c>
      <c r="F28" s="33">
        <v>5</v>
      </c>
      <c r="G28" s="33">
        <v>5</v>
      </c>
      <c r="H28" s="33">
        <v>4.5</v>
      </c>
      <c r="I28" s="33">
        <v>5</v>
      </c>
      <c r="J28" s="33">
        <v>5</v>
      </c>
      <c r="K28" s="34">
        <f>(SUM(F28:J28)-MAX(F28:J28)-MIN(F28:J28))</f>
        <v>15</v>
      </c>
      <c r="L28" s="35">
        <f>(SUM(F28:J28)-MAX(F28:J28)-MIN(F28:J28))*E28</f>
        <v>36</v>
      </c>
      <c r="M28" s="30">
        <f t="shared" ref="M28:M33" si="3">M27</f>
        <v>145.9</v>
      </c>
      <c r="N28" s="31"/>
      <c r="O28" s="3"/>
    </row>
    <row r="29" spans="1:15" ht="12.75" outlineLevel="1">
      <c r="B29" s="29">
        <f>B28</f>
        <v>5</v>
      </c>
      <c r="C29" s="32"/>
      <c r="D29" s="24" t="str">
        <f>'[1]СТАРТ+ (2)'!E32</f>
        <v>104в</v>
      </c>
      <c r="E29" s="60">
        <f>'[1]СТАРТ+ (2)'!F32</f>
        <v>2.2999999999999998</v>
      </c>
      <c r="F29" s="33">
        <v>3</v>
      </c>
      <c r="G29" s="33">
        <v>4</v>
      </c>
      <c r="H29" s="33">
        <v>3.5</v>
      </c>
      <c r="I29" s="33">
        <v>3.5</v>
      </c>
      <c r="J29" s="33">
        <v>4</v>
      </c>
      <c r="K29" s="34">
        <f>(SUM(F29:J29)-MAX(F29:J29)-MIN(F29:J29))</f>
        <v>11</v>
      </c>
      <c r="L29" s="35">
        <f>(SUM(F29:J29)-MAX(F29:J29)-MIN(F29:J29))*E29</f>
        <v>25.299999999999997</v>
      </c>
      <c r="M29" s="30">
        <f t="shared" si="3"/>
        <v>145.9</v>
      </c>
      <c r="N29" s="31"/>
      <c r="O29" s="3"/>
    </row>
    <row r="30" spans="1:15" ht="12.75" outlineLevel="1">
      <c r="B30" s="29">
        <f>B29</f>
        <v>5</v>
      </c>
      <c r="C30" s="32"/>
      <c r="D30" s="24" t="str">
        <f>'[1]СТАРТ+ (2)'!G32</f>
        <v>203с</v>
      </c>
      <c r="E30" s="60">
        <f>'[1]СТАРТ+ (2)'!H32</f>
        <v>2</v>
      </c>
      <c r="F30" s="33">
        <v>6</v>
      </c>
      <c r="G30" s="33">
        <v>5.5</v>
      </c>
      <c r="H30" s="33">
        <v>5.5</v>
      </c>
      <c r="I30" s="33">
        <v>5.5</v>
      </c>
      <c r="J30" s="33">
        <v>5.5</v>
      </c>
      <c r="K30" s="34">
        <f>(SUM(F30:J30)-MAX(F30:J30)-MIN(F30:J30))</f>
        <v>16.5</v>
      </c>
      <c r="L30" s="35">
        <f>(SUM(F30:J30)-MAX(F30:J30)-MIN(F30:J30))*E30</f>
        <v>33</v>
      </c>
      <c r="M30" s="30">
        <f t="shared" si="3"/>
        <v>145.9</v>
      </c>
      <c r="N30" s="31"/>
    </row>
    <row r="31" spans="1:15" ht="12.75" outlineLevel="1">
      <c r="B31" s="29">
        <f>B30</f>
        <v>5</v>
      </c>
      <c r="C31" s="32"/>
      <c r="D31" s="24" t="str">
        <f>'[1]СТАРТ+ (2)'!I32</f>
        <v>303с</v>
      </c>
      <c r="E31" s="60">
        <f>'[1]СТАРТ+ (2)'!J32</f>
        <v>2.1</v>
      </c>
      <c r="F31" s="33">
        <v>4</v>
      </c>
      <c r="G31" s="33">
        <v>4.5</v>
      </c>
      <c r="H31" s="33">
        <v>4</v>
      </c>
      <c r="I31" s="33">
        <v>4</v>
      </c>
      <c r="J31" s="33">
        <v>4</v>
      </c>
      <c r="K31" s="34">
        <f>(SUM(F31:J31)-MAX(F31:J31)-MIN(F31:J31))</f>
        <v>12</v>
      </c>
      <c r="L31" s="35">
        <f>(SUM(F31:J31)-MAX(F31:J31)-MIN(F31:J31))*E31</f>
        <v>25.200000000000003</v>
      </c>
      <c r="M31" s="30">
        <f t="shared" si="3"/>
        <v>145.9</v>
      </c>
      <c r="N31" s="31"/>
    </row>
    <row r="32" spans="1:15" ht="12.75" outlineLevel="1">
      <c r="B32" s="29">
        <f>B31</f>
        <v>5</v>
      </c>
      <c r="C32" s="32"/>
      <c r="D32" s="24" t="str">
        <f>'[1]СТАРТ+ (2)'!K32</f>
        <v>5132д</v>
      </c>
      <c r="E32" s="60">
        <f>'[1]СТАРТ+ (2)'!L32</f>
        <v>2.2000000000000002</v>
      </c>
      <c r="F32" s="33">
        <v>4</v>
      </c>
      <c r="G32" s="33">
        <v>4.5</v>
      </c>
      <c r="H32" s="33">
        <v>4</v>
      </c>
      <c r="I32" s="33">
        <v>4</v>
      </c>
      <c r="J32" s="33">
        <v>4</v>
      </c>
      <c r="K32" s="34">
        <f>(SUM(F32:J32)-MAX(F32:J32)-MIN(F32:J32))</f>
        <v>12</v>
      </c>
      <c r="L32" s="35">
        <f>(SUM(F32:J32)-MAX(F32:J32)-MIN(F32:J32))*E32</f>
        <v>26.400000000000002</v>
      </c>
      <c r="M32" s="30">
        <f t="shared" si="3"/>
        <v>145.9</v>
      </c>
      <c r="N32" s="31"/>
    </row>
    <row r="33" spans="1:15" ht="12.75" outlineLevel="1">
      <c r="B33" s="29">
        <f>B30</f>
        <v>5</v>
      </c>
      <c r="D33" s="28" t="s">
        <v>6</v>
      </c>
      <c r="E33" s="36">
        <f>SUM(E28:E32)</f>
        <v>11</v>
      </c>
      <c r="F33" s="5"/>
      <c r="G33" s="5"/>
      <c r="H33" s="5"/>
      <c r="I33" s="5"/>
      <c r="J33" s="5"/>
      <c r="K33" s="37"/>
      <c r="L33" s="38">
        <f>SUM(L28:L32)</f>
        <v>145.9</v>
      </c>
      <c r="M33" s="30">
        <f t="shared" si="3"/>
        <v>145.9</v>
      </c>
      <c r="N33" s="31"/>
    </row>
    <row r="34" spans="1:15" s="9" customFormat="1" ht="15">
      <c r="A34" s="24">
        <v>5</v>
      </c>
      <c r="B34" s="25">
        <f>'[1]СТАРТ+ (2)'!B24</f>
        <v>4</v>
      </c>
      <c r="C34" s="26" t="str">
        <f>'[1]СТАРТ+ (2)'!C24</f>
        <v>Лишакова Александра,2008,I,Екатеринбург,"Дворец молодежи"</v>
      </c>
      <c r="D34" s="24"/>
      <c r="E34" s="24"/>
      <c r="F34" s="26"/>
      <c r="G34" s="26"/>
      <c r="H34" s="26"/>
      <c r="I34" s="26"/>
      <c r="J34" s="26"/>
      <c r="K34" s="26"/>
      <c r="L34" s="24"/>
      <c r="M34" s="27">
        <f>SUM(L40)</f>
        <v>139.05000000000001</v>
      </c>
      <c r="N34" s="41"/>
      <c r="O34" s="59" t="str">
        <f>'[1]СТАРТ+ (2)'!S24</f>
        <v>Селезневы А.А.,Л.Н.</v>
      </c>
    </row>
    <row r="35" spans="1:15" ht="12.75" outlineLevel="1">
      <c r="B35" s="29">
        <f>B34</f>
        <v>4</v>
      </c>
      <c r="C35" s="32"/>
      <c r="D35" s="24" t="str">
        <f>'[1]СТАРТ+ (2)'!C25</f>
        <v>103в</v>
      </c>
      <c r="E35" s="60">
        <f>'[1]СТАРТ+ (2)'!D25</f>
        <v>1.7</v>
      </c>
      <c r="F35" s="33">
        <v>4.5</v>
      </c>
      <c r="G35" s="33">
        <v>5.5</v>
      </c>
      <c r="H35" s="33">
        <v>5</v>
      </c>
      <c r="I35" s="33">
        <v>5</v>
      </c>
      <c r="J35" s="33">
        <v>5</v>
      </c>
      <c r="K35" s="34">
        <f>(SUM(F35:J35)-MAX(F35:J35)-MIN(F35:J35))</f>
        <v>15</v>
      </c>
      <c r="L35" s="35">
        <f>(SUM(F35:J35)-MAX(F35:J35)-MIN(F35:J35))*E35</f>
        <v>25.5</v>
      </c>
      <c r="M35" s="30">
        <f t="shared" ref="M35:M40" si="4">M34</f>
        <v>139.05000000000001</v>
      </c>
      <c r="N35" s="31"/>
      <c r="O35" s="3"/>
    </row>
    <row r="36" spans="1:15" ht="12.75" outlineLevel="1">
      <c r="B36" s="29">
        <f>B35</f>
        <v>4</v>
      </c>
      <c r="C36" s="32"/>
      <c r="D36" s="24" t="str">
        <f>'[1]СТАРТ+ (2)'!E25</f>
        <v>403с</v>
      </c>
      <c r="E36" s="60">
        <f>'[1]СТАРТ+ (2)'!F25</f>
        <v>2.2000000000000002</v>
      </c>
      <c r="F36" s="33">
        <v>5</v>
      </c>
      <c r="G36" s="33">
        <v>5</v>
      </c>
      <c r="H36" s="33">
        <v>4.5</v>
      </c>
      <c r="I36" s="33">
        <v>5</v>
      </c>
      <c r="J36" s="33">
        <v>4.5</v>
      </c>
      <c r="K36" s="34">
        <f>(SUM(F36:J36)-MAX(F36:J36)-MIN(F36:J36))</f>
        <v>14.5</v>
      </c>
      <c r="L36" s="35">
        <f>(SUM(F36:J36)-MAX(F36:J36)-MIN(F36:J36))*E36</f>
        <v>31.900000000000002</v>
      </c>
      <c r="M36" s="30">
        <f t="shared" si="4"/>
        <v>139.05000000000001</v>
      </c>
      <c r="N36" s="31"/>
      <c r="O36" s="3"/>
    </row>
    <row r="37" spans="1:15" ht="12.75" outlineLevel="1">
      <c r="B37" s="29">
        <f>B36</f>
        <v>4</v>
      </c>
      <c r="C37" s="32"/>
      <c r="D37" s="24" t="str">
        <f>'[1]СТАРТ+ (2)'!G25</f>
        <v>201в</v>
      </c>
      <c r="E37" s="60">
        <f>'[1]СТАРТ+ (2)'!H25</f>
        <v>1.6</v>
      </c>
      <c r="F37" s="33">
        <v>6</v>
      </c>
      <c r="G37" s="33">
        <v>5.5</v>
      </c>
      <c r="H37" s="33">
        <v>5.5</v>
      </c>
      <c r="I37" s="33">
        <v>5.5</v>
      </c>
      <c r="J37" s="33">
        <v>5</v>
      </c>
      <c r="K37" s="34">
        <f>(SUM(F37:J37)-MAX(F37:J37)-MIN(F37:J37))</f>
        <v>16.5</v>
      </c>
      <c r="L37" s="35">
        <f>(SUM(F37:J37)-MAX(F37:J37)-MIN(F37:J37))*E37</f>
        <v>26.400000000000002</v>
      </c>
      <c r="M37" s="30">
        <f t="shared" si="4"/>
        <v>139.05000000000001</v>
      </c>
      <c r="N37" s="31"/>
    </row>
    <row r="38" spans="1:15" ht="12.75" outlineLevel="1">
      <c r="B38" s="29">
        <f>B37</f>
        <v>4</v>
      </c>
      <c r="C38" s="32"/>
      <c r="D38" s="24" t="str">
        <f>'[1]СТАРТ+ (2)'!I25</f>
        <v>301в</v>
      </c>
      <c r="E38" s="60">
        <f>'[1]СТАРТ+ (2)'!J25</f>
        <v>1.7</v>
      </c>
      <c r="F38" s="33">
        <v>5</v>
      </c>
      <c r="G38" s="33">
        <v>5.5</v>
      </c>
      <c r="H38" s="33">
        <v>4.5</v>
      </c>
      <c r="I38" s="33">
        <v>4.5</v>
      </c>
      <c r="J38" s="33">
        <v>5</v>
      </c>
      <c r="K38" s="34">
        <f>(SUM(F38:J38)-MAX(F38:J38)-MIN(F38:J38))</f>
        <v>14.5</v>
      </c>
      <c r="L38" s="35">
        <f>(SUM(F38:J38)-MAX(F38:J38)-MIN(F38:J38))*E38</f>
        <v>24.65</v>
      </c>
      <c r="M38" s="30">
        <f t="shared" si="4"/>
        <v>139.05000000000001</v>
      </c>
      <c r="N38" s="31"/>
    </row>
    <row r="39" spans="1:15" ht="12.75" outlineLevel="1">
      <c r="B39" s="29">
        <f>B38</f>
        <v>4</v>
      </c>
      <c r="C39" s="32"/>
      <c r="D39" s="24" t="str">
        <f>'[1]СТАРТ+ (2)'!K25</f>
        <v>5211а</v>
      </c>
      <c r="E39" s="60">
        <f>'[1]СТАРТ+ (2)'!L25</f>
        <v>1.8</v>
      </c>
      <c r="F39" s="33">
        <v>6</v>
      </c>
      <c r="G39" s="33">
        <v>5</v>
      </c>
      <c r="H39" s="33">
        <v>6</v>
      </c>
      <c r="I39" s="33">
        <v>5.5</v>
      </c>
      <c r="J39" s="33">
        <v>5.5</v>
      </c>
      <c r="K39" s="34">
        <f>(SUM(F39:J39)-MAX(F39:J39)-MIN(F39:J39))</f>
        <v>17</v>
      </c>
      <c r="L39" s="35">
        <f>(SUM(F39:J39)-MAX(F39:J39)-MIN(F39:J39))*E39</f>
        <v>30.6</v>
      </c>
      <c r="M39" s="30">
        <f t="shared" si="4"/>
        <v>139.05000000000001</v>
      </c>
      <c r="N39" s="31"/>
    </row>
    <row r="40" spans="1:15" ht="12.75" outlineLevel="1">
      <c r="B40" s="29">
        <f>B37</f>
        <v>4</v>
      </c>
      <c r="D40" s="28" t="s">
        <v>6</v>
      </c>
      <c r="E40" s="36">
        <f>SUM(E35:E39)</f>
        <v>9</v>
      </c>
      <c r="F40" s="5"/>
      <c r="G40" s="5"/>
      <c r="H40" s="5"/>
      <c r="I40" s="5"/>
      <c r="J40" s="5"/>
      <c r="K40" s="37"/>
      <c r="L40" s="38">
        <f>SUM(L35:L39)</f>
        <v>139.05000000000001</v>
      </c>
      <c r="M40" s="30">
        <f t="shared" si="4"/>
        <v>139.05000000000001</v>
      </c>
      <c r="N40" s="31"/>
    </row>
    <row r="41" spans="1:15" s="9" customFormat="1" ht="15">
      <c r="A41" s="24">
        <v>6</v>
      </c>
      <c r="B41" s="25">
        <f>'[1]СТАРТ+ (2)'!B73</f>
        <v>11</v>
      </c>
      <c r="C41" s="26" t="str">
        <f>'[1]СТАРТ+ (2)'!C73</f>
        <v>Кузнецова Вероника,2008,II,Челябинск,Школа интернат сп.профиля</v>
      </c>
      <c r="D41" s="24"/>
      <c r="E41" s="24"/>
      <c r="F41" s="26"/>
      <c r="G41" s="26"/>
      <c r="H41" s="26"/>
      <c r="I41" s="26"/>
      <c r="J41" s="26"/>
      <c r="K41" s="26"/>
      <c r="L41" s="24"/>
      <c r="M41" s="27">
        <f>SUM(L47)</f>
        <v>136.39999999999998</v>
      </c>
      <c r="N41" s="41"/>
      <c r="O41" s="59" t="str">
        <f>'[1]СТАРТ+ (2)'!S73</f>
        <v>Дубинкин Г.П.</v>
      </c>
    </row>
    <row r="42" spans="1:15" ht="12.75" outlineLevel="1">
      <c r="B42" s="29">
        <f>B41</f>
        <v>11</v>
      </c>
      <c r="C42" s="32"/>
      <c r="D42" s="24" t="str">
        <f>'[1]СТАРТ+ (2)'!C74</f>
        <v>403в</v>
      </c>
      <c r="E42" s="60">
        <f>'[1]СТАРТ+ (2)'!D74</f>
        <v>2.4</v>
      </c>
      <c r="F42" s="33">
        <v>4.5</v>
      </c>
      <c r="G42" s="33">
        <v>4.5</v>
      </c>
      <c r="H42" s="33">
        <v>5</v>
      </c>
      <c r="I42" s="33">
        <v>5</v>
      </c>
      <c r="J42" s="33">
        <v>5.5</v>
      </c>
      <c r="K42" s="34">
        <f>(SUM(F42:J42)-MAX(F42:J42)-MIN(F42:J42))</f>
        <v>14.5</v>
      </c>
      <c r="L42" s="35">
        <f>(SUM(F42:J42)-MAX(F42:J42)-MIN(F42:J42))*E42</f>
        <v>34.799999999999997</v>
      </c>
      <c r="M42" s="30">
        <f t="shared" ref="M42:M47" si="5">M41</f>
        <v>136.39999999999998</v>
      </c>
      <c r="N42" s="31"/>
      <c r="O42" s="3"/>
    </row>
    <row r="43" spans="1:15" ht="12.75" outlineLevel="1">
      <c r="B43" s="29">
        <f>B42</f>
        <v>11</v>
      </c>
      <c r="C43" s="32"/>
      <c r="D43" s="24" t="str">
        <f>'[1]СТАРТ+ (2)'!E74</f>
        <v>203в</v>
      </c>
      <c r="E43" s="60">
        <f>'[1]СТАРТ+ (2)'!F74</f>
        <v>2.2999999999999998</v>
      </c>
      <c r="F43" s="33">
        <v>4</v>
      </c>
      <c r="G43" s="33">
        <v>4.5</v>
      </c>
      <c r="H43" s="33">
        <v>4.5</v>
      </c>
      <c r="I43" s="33">
        <v>4.5</v>
      </c>
      <c r="J43" s="33">
        <v>4</v>
      </c>
      <c r="K43" s="34">
        <f>(SUM(F43:J43)-MAX(F43:J43)-MIN(F43:J43))</f>
        <v>13</v>
      </c>
      <c r="L43" s="35">
        <f>(SUM(F43:J43)-MAX(F43:J43)-MIN(F43:J43))*E43</f>
        <v>29.9</v>
      </c>
      <c r="M43" s="30">
        <f t="shared" si="5"/>
        <v>136.39999999999998</v>
      </c>
      <c r="N43" s="31"/>
      <c r="O43" s="3" t="str">
        <f>'[1]СТАРТ+ (2)'!S75</f>
        <v xml:space="preserve"> </v>
      </c>
    </row>
    <row r="44" spans="1:15" ht="12.75" outlineLevel="1">
      <c r="B44" s="29">
        <f>B43</f>
        <v>11</v>
      </c>
      <c r="C44" s="32"/>
      <c r="D44" s="24" t="str">
        <f>'[1]СТАРТ+ (2)'!G74</f>
        <v>303с</v>
      </c>
      <c r="E44" s="60">
        <f>'[1]СТАРТ+ (2)'!H74</f>
        <v>2.1</v>
      </c>
      <c r="F44" s="33">
        <v>1</v>
      </c>
      <c r="G44" s="33">
        <v>1.5</v>
      </c>
      <c r="H44" s="33">
        <v>1</v>
      </c>
      <c r="I44" s="33">
        <v>0.5</v>
      </c>
      <c r="J44" s="33">
        <v>1</v>
      </c>
      <c r="K44" s="34">
        <f>(SUM(F44:J44)-MAX(F44:J44)-MIN(F44:J44))</f>
        <v>3</v>
      </c>
      <c r="L44" s="35">
        <f>(SUM(F44:J44)-MAX(F44:J44)-MIN(F44:J44))*E44</f>
        <v>6.3000000000000007</v>
      </c>
      <c r="M44" s="30">
        <f t="shared" si="5"/>
        <v>136.39999999999998</v>
      </c>
      <c r="N44" s="31"/>
    </row>
    <row r="45" spans="1:15" ht="12.75" outlineLevel="1">
      <c r="B45" s="29">
        <f>B44</f>
        <v>11</v>
      </c>
      <c r="C45" s="32"/>
      <c r="D45" s="24" t="str">
        <f>'[1]СТАРТ+ (2)'!I74</f>
        <v>5132д</v>
      </c>
      <c r="E45" s="60">
        <f>'[1]СТАРТ+ (2)'!J74</f>
        <v>2.2000000000000002</v>
      </c>
      <c r="F45" s="33">
        <v>5.5</v>
      </c>
      <c r="G45" s="33">
        <v>4.5</v>
      </c>
      <c r="H45" s="33">
        <v>5</v>
      </c>
      <c r="I45" s="33">
        <v>5</v>
      </c>
      <c r="J45" s="33">
        <v>5</v>
      </c>
      <c r="K45" s="34">
        <f>(SUM(F45:J45)-MAX(F45:J45)-MIN(F45:J45))</f>
        <v>15</v>
      </c>
      <c r="L45" s="35">
        <f>(SUM(F45:J45)-MAX(F45:J45)-MIN(F45:J45))*E45</f>
        <v>33</v>
      </c>
      <c r="M45" s="30">
        <f t="shared" si="5"/>
        <v>136.39999999999998</v>
      </c>
      <c r="N45" s="31"/>
    </row>
    <row r="46" spans="1:15" ht="12.75" outlineLevel="1">
      <c r="B46" s="29">
        <f>B45</f>
        <v>11</v>
      </c>
      <c r="C46" s="32"/>
      <c r="D46" s="24" t="str">
        <f>'[1]СТАРТ+ (2)'!K74</f>
        <v>105с</v>
      </c>
      <c r="E46" s="60">
        <f>'[1]СТАРТ+ (2)'!L74</f>
        <v>2.4</v>
      </c>
      <c r="F46" s="33">
        <v>4.5</v>
      </c>
      <c r="G46" s="33">
        <v>4.5</v>
      </c>
      <c r="H46" s="33">
        <v>4.5</v>
      </c>
      <c r="I46" s="33">
        <v>4</v>
      </c>
      <c r="J46" s="33">
        <v>5</v>
      </c>
      <c r="K46" s="34">
        <f>(SUM(F46:J46)-MAX(F46:J46)-MIN(F46:J46))</f>
        <v>13.5</v>
      </c>
      <c r="L46" s="35">
        <f>(SUM(F46:J46)-MAX(F46:J46)-MIN(F46:J46))*E46</f>
        <v>32.4</v>
      </c>
      <c r="M46" s="30">
        <f t="shared" si="5"/>
        <v>136.39999999999998</v>
      </c>
      <c r="N46" s="31"/>
    </row>
    <row r="47" spans="1:15" ht="12.75" outlineLevel="1">
      <c r="B47" s="29">
        <f>B44</f>
        <v>11</v>
      </c>
      <c r="D47" s="28" t="s">
        <v>6</v>
      </c>
      <c r="E47" s="36">
        <f>SUM(E42:E46)</f>
        <v>11.4</v>
      </c>
      <c r="F47" s="5"/>
      <c r="G47" s="5"/>
      <c r="H47" s="5"/>
      <c r="I47" s="5"/>
      <c r="J47" s="5"/>
      <c r="K47" s="37"/>
      <c r="L47" s="38">
        <f>SUM(L42:L46)</f>
        <v>136.39999999999998</v>
      </c>
      <c r="M47" s="30">
        <f t="shared" si="5"/>
        <v>136.39999999999998</v>
      </c>
      <c r="N47" s="31"/>
    </row>
    <row r="48" spans="1:15" s="9" customFormat="1" ht="15">
      <c r="A48" s="24">
        <v>7</v>
      </c>
      <c r="B48" s="25">
        <f>'[1]СТАРТ+ (2)'!B45</f>
        <v>7</v>
      </c>
      <c r="C48" s="26" t="str">
        <f>'[1]СТАРТ+ (2)'!C45</f>
        <v>Яшина Ульяна,2008,III,Пенза,ПО СШОР ВВС</v>
      </c>
      <c r="D48" s="24"/>
      <c r="E48" s="24"/>
      <c r="F48" s="26"/>
      <c r="G48" s="26"/>
      <c r="H48" s="26"/>
      <c r="I48" s="26"/>
      <c r="J48" s="26"/>
      <c r="K48" s="26"/>
      <c r="L48" s="24"/>
      <c r="M48" s="27">
        <f>SUM(L54)</f>
        <v>136.15</v>
      </c>
      <c r="N48" s="41"/>
      <c r="O48" s="59" t="str">
        <f>'[1]СТАРТ+ (2)'!S45</f>
        <v>Бибикины О.В.,А.Е.</v>
      </c>
    </row>
    <row r="49" spans="1:15" ht="12.75" outlineLevel="1">
      <c r="B49" s="29">
        <f>B48</f>
        <v>7</v>
      </c>
      <c r="C49" s="32"/>
      <c r="D49" s="24" t="str">
        <f>'[1]СТАРТ+ (2)'!C46</f>
        <v>403с</v>
      </c>
      <c r="E49" s="60">
        <f>'[1]СТАРТ+ (2)'!D46</f>
        <v>2.2000000000000002</v>
      </c>
      <c r="F49" s="33">
        <v>5.5</v>
      </c>
      <c r="G49" s="33">
        <v>6</v>
      </c>
      <c r="H49" s="33">
        <v>6</v>
      </c>
      <c r="I49" s="33">
        <v>6</v>
      </c>
      <c r="J49" s="33">
        <v>6</v>
      </c>
      <c r="K49" s="34">
        <f>(SUM(F49:J49)-MAX(F49:J49)-MIN(F49:J49))</f>
        <v>18</v>
      </c>
      <c r="L49" s="35">
        <f>(SUM(F49:J49)-MAX(F49:J49)-MIN(F49:J49))*E49</f>
        <v>39.6</v>
      </c>
      <c r="M49" s="30">
        <f t="shared" ref="M49:M54" si="6">M48</f>
        <v>136.15</v>
      </c>
      <c r="N49" s="40"/>
      <c r="O49" s="3"/>
    </row>
    <row r="50" spans="1:15" ht="12.75" outlineLevel="1">
      <c r="B50" s="29">
        <f>B49</f>
        <v>7</v>
      </c>
      <c r="C50" s="32"/>
      <c r="D50" s="24" t="str">
        <f>'[1]СТАРТ+ (2)'!E46</f>
        <v>105с</v>
      </c>
      <c r="E50" s="60">
        <f>'[1]СТАРТ+ (2)'!F46</f>
        <v>2.4</v>
      </c>
      <c r="F50" s="33">
        <v>4.5</v>
      </c>
      <c r="G50" s="33">
        <v>4.5</v>
      </c>
      <c r="H50" s="33">
        <v>4.5</v>
      </c>
      <c r="I50" s="33">
        <v>4</v>
      </c>
      <c r="J50" s="33">
        <v>4.5</v>
      </c>
      <c r="K50" s="34">
        <f>(SUM(F50:J50)-MAX(F50:J50)-MIN(F50:J50))</f>
        <v>13.5</v>
      </c>
      <c r="L50" s="35">
        <f>(SUM(F50:J50)-MAX(F50:J50)-MIN(F50:J50))*E50</f>
        <v>32.4</v>
      </c>
      <c r="M50" s="30">
        <f t="shared" si="6"/>
        <v>136.15</v>
      </c>
      <c r="N50" s="40"/>
      <c r="O50" s="3" t="str">
        <f>'[1]СТАРТ+ (2)'!S47</f>
        <v xml:space="preserve"> </v>
      </c>
    </row>
    <row r="51" spans="1:15" ht="12.75" outlineLevel="1">
      <c r="B51" s="29">
        <f>B50</f>
        <v>7</v>
      </c>
      <c r="C51" s="32"/>
      <c r="D51" s="24" t="str">
        <f>'[1]СТАРТ+ (2)'!G46</f>
        <v>203с</v>
      </c>
      <c r="E51" s="60">
        <f>'[1]СТАРТ+ (2)'!H46</f>
        <v>2</v>
      </c>
      <c r="F51" s="33">
        <v>3</v>
      </c>
      <c r="G51" s="33">
        <v>3.5</v>
      </c>
      <c r="H51" s="33">
        <v>2.5</v>
      </c>
      <c r="I51" s="33">
        <v>3</v>
      </c>
      <c r="J51" s="33">
        <v>3.5</v>
      </c>
      <c r="K51" s="34">
        <f>(SUM(F51:J51)-MAX(F51:J51)-MIN(F51:J51))</f>
        <v>9.5</v>
      </c>
      <c r="L51" s="35">
        <f>(SUM(F51:J51)-MAX(F51:J51)-MIN(F51:J51))*E51</f>
        <v>19</v>
      </c>
      <c r="M51" s="30">
        <f t="shared" si="6"/>
        <v>136.15</v>
      </c>
      <c r="N51" s="40"/>
    </row>
    <row r="52" spans="1:15" ht="12.75" outlineLevel="1">
      <c r="B52" s="29">
        <f>B51</f>
        <v>7</v>
      </c>
      <c r="C52" s="32"/>
      <c r="D52" s="24" t="str">
        <f>'[1]СТАРТ+ (2)'!I46</f>
        <v>303с</v>
      </c>
      <c r="E52" s="60">
        <f>'[1]СТАРТ+ (2)'!J46</f>
        <v>2.1</v>
      </c>
      <c r="F52" s="33">
        <v>3</v>
      </c>
      <c r="G52" s="33">
        <v>3.5</v>
      </c>
      <c r="H52" s="33">
        <v>3.5</v>
      </c>
      <c r="I52" s="33">
        <v>3.5</v>
      </c>
      <c r="J52" s="33">
        <v>3.5</v>
      </c>
      <c r="K52" s="34">
        <f>(SUM(F52:J52)-MAX(F52:J52)-MIN(F52:J52))</f>
        <v>10.5</v>
      </c>
      <c r="L52" s="35">
        <f>(SUM(F52:J52)-MAX(F52:J52)-MIN(F52:J52))*E52</f>
        <v>22.05</v>
      </c>
      <c r="M52" s="30">
        <f t="shared" si="6"/>
        <v>136.15</v>
      </c>
      <c r="N52" s="40"/>
    </row>
    <row r="53" spans="1:15" ht="12.75" outlineLevel="1">
      <c r="B53" s="29">
        <f>B52</f>
        <v>7</v>
      </c>
      <c r="C53" s="32"/>
      <c r="D53" s="24" t="str">
        <f>'[1]СТАРТ+ (2)'!K46</f>
        <v>5132д</v>
      </c>
      <c r="E53" s="60">
        <f>'[1]СТАРТ+ (2)'!L46</f>
        <v>2.2000000000000002</v>
      </c>
      <c r="F53" s="33">
        <v>2</v>
      </c>
      <c r="G53" s="33">
        <v>4</v>
      </c>
      <c r="H53" s="33">
        <v>3</v>
      </c>
      <c r="I53" s="33">
        <v>3.5</v>
      </c>
      <c r="J53" s="33">
        <v>4</v>
      </c>
      <c r="K53" s="34">
        <f>(SUM(F53:J53)-MAX(F53:J53)-MIN(F53:J53))</f>
        <v>10.5</v>
      </c>
      <c r="L53" s="35">
        <f>(SUM(F53:J53)-MAX(F53:J53)-MIN(F53:J53))*E53</f>
        <v>23.1</v>
      </c>
      <c r="M53" s="30">
        <f t="shared" si="6"/>
        <v>136.15</v>
      </c>
      <c r="N53" s="40"/>
    </row>
    <row r="54" spans="1:15" ht="12.75" outlineLevel="1">
      <c r="B54" s="29">
        <f>B51</f>
        <v>7</v>
      </c>
      <c r="D54" s="28" t="s">
        <v>6</v>
      </c>
      <c r="E54" s="36">
        <f>SUM(E49:E53)</f>
        <v>10.899999999999999</v>
      </c>
      <c r="F54" s="5"/>
      <c r="G54" s="5"/>
      <c r="H54" s="5"/>
      <c r="I54" s="5"/>
      <c r="J54" s="5"/>
      <c r="K54" s="37"/>
      <c r="L54" s="38">
        <f>SUM(L49:L53)</f>
        <v>136.15</v>
      </c>
      <c r="M54" s="30">
        <f t="shared" si="6"/>
        <v>136.15</v>
      </c>
      <c r="N54" s="40"/>
    </row>
    <row r="55" spans="1:15" s="9" customFormat="1" ht="15">
      <c r="A55" s="24">
        <v>8</v>
      </c>
      <c r="B55" s="25">
        <f>'[1]СТАРТ+ (2)'!B59</f>
        <v>9</v>
      </c>
      <c r="C55" s="26" t="str">
        <f>'[1]СТАРТ+ (2)'!C59</f>
        <v>Ликунова Софья,2009,III,Пенза,ПО СШОР ВВС</v>
      </c>
      <c r="D55" s="24"/>
      <c r="E55" s="24"/>
      <c r="F55" s="26"/>
      <c r="G55" s="26"/>
      <c r="H55" s="26"/>
      <c r="I55" s="26"/>
      <c r="J55" s="26"/>
      <c r="K55" s="26"/>
      <c r="L55" s="24"/>
      <c r="M55" s="27">
        <f>SUM(L61)</f>
        <v>133.44999999999999</v>
      </c>
      <c r="N55" s="41"/>
      <c r="O55" s="59" t="str">
        <f>'[1]СТАРТ+ (2)'!S59</f>
        <v>Бибикины О.В.,А.Е.</v>
      </c>
    </row>
    <row r="56" spans="1:15" ht="12.75" outlineLevel="1">
      <c r="B56" s="29">
        <f>B55</f>
        <v>9</v>
      </c>
      <c r="C56" s="32"/>
      <c r="D56" s="24" t="str">
        <f>'[1]СТАРТ+ (2)'!C60</f>
        <v>103в</v>
      </c>
      <c r="E56" s="60">
        <f>'[1]СТАРТ+ (2)'!D60</f>
        <v>1.7</v>
      </c>
      <c r="F56" s="33">
        <v>5</v>
      </c>
      <c r="G56" s="33">
        <v>5</v>
      </c>
      <c r="H56" s="33">
        <v>4.5</v>
      </c>
      <c r="I56" s="33">
        <v>4.5</v>
      </c>
      <c r="J56" s="33">
        <v>5</v>
      </c>
      <c r="K56" s="34">
        <f>(SUM(F56:J56)-MAX(F56:J56)-MIN(F56:J56))</f>
        <v>14.5</v>
      </c>
      <c r="L56" s="35">
        <f>(SUM(F56:J56)-MAX(F56:J56)-MIN(F56:J56))*E56</f>
        <v>24.65</v>
      </c>
      <c r="M56" s="30">
        <f t="shared" ref="M56:M61" si="7">M55</f>
        <v>133.44999999999999</v>
      </c>
      <c r="N56" s="31"/>
      <c r="O56" s="3"/>
    </row>
    <row r="57" spans="1:15" ht="12.75" outlineLevel="1">
      <c r="B57" s="29">
        <f>B56</f>
        <v>9</v>
      </c>
      <c r="C57" s="32"/>
      <c r="D57" s="24" t="str">
        <f>'[1]СТАРТ+ (2)'!E60</f>
        <v>403с</v>
      </c>
      <c r="E57" s="60">
        <f>'[1]СТАРТ+ (2)'!F60</f>
        <v>2.2000000000000002</v>
      </c>
      <c r="F57" s="33">
        <v>5.5</v>
      </c>
      <c r="G57" s="33">
        <v>5</v>
      </c>
      <c r="H57" s="33">
        <v>5</v>
      </c>
      <c r="I57" s="33">
        <v>5</v>
      </c>
      <c r="J57" s="33">
        <v>5.5</v>
      </c>
      <c r="K57" s="34">
        <f>(SUM(F57:J57)-MAX(F57:J57)-MIN(F57:J57))</f>
        <v>15.5</v>
      </c>
      <c r="L57" s="35">
        <f>(SUM(F57:J57)-MAX(F57:J57)-MIN(F57:J57))*E57</f>
        <v>34.1</v>
      </c>
      <c r="M57" s="30">
        <f t="shared" si="7"/>
        <v>133.44999999999999</v>
      </c>
      <c r="N57" s="31"/>
      <c r="O57" s="3"/>
    </row>
    <row r="58" spans="1:15" ht="12.75" outlineLevel="1">
      <c r="B58" s="29">
        <f>B57</f>
        <v>9</v>
      </c>
      <c r="C58" s="32"/>
      <c r="D58" s="24" t="str">
        <f>'[1]СТАРТ+ (2)'!G60</f>
        <v>203с</v>
      </c>
      <c r="E58" s="60">
        <f>'[1]СТАРТ+ (2)'!H60</f>
        <v>2</v>
      </c>
      <c r="F58" s="33">
        <v>3</v>
      </c>
      <c r="G58" s="33">
        <v>3.5</v>
      </c>
      <c r="H58" s="33">
        <v>3.5</v>
      </c>
      <c r="I58" s="33">
        <v>3</v>
      </c>
      <c r="J58" s="33">
        <v>3.5</v>
      </c>
      <c r="K58" s="34">
        <f>(SUM(F58:J58)-MAX(F58:J58)-MIN(F58:J58))</f>
        <v>10</v>
      </c>
      <c r="L58" s="35">
        <f>(SUM(F58:J58)-MAX(F58:J58)-MIN(F58:J58))*E58</f>
        <v>20</v>
      </c>
      <c r="M58" s="30">
        <f t="shared" si="7"/>
        <v>133.44999999999999</v>
      </c>
      <c r="N58" s="31"/>
    </row>
    <row r="59" spans="1:15" ht="12.75" outlineLevel="1">
      <c r="B59" s="29">
        <f>B58</f>
        <v>9</v>
      </c>
      <c r="C59" s="32"/>
      <c r="D59" s="24" t="str">
        <f>'[1]СТАРТ+ (2)'!I60</f>
        <v>303с</v>
      </c>
      <c r="E59" s="60">
        <f>'[1]СТАРТ+ (2)'!J60</f>
        <v>2.1</v>
      </c>
      <c r="F59" s="33">
        <v>5.5</v>
      </c>
      <c r="G59" s="33">
        <v>6</v>
      </c>
      <c r="H59" s="33">
        <v>5.5</v>
      </c>
      <c r="I59" s="33">
        <v>5.5</v>
      </c>
      <c r="J59" s="33">
        <v>6</v>
      </c>
      <c r="K59" s="34">
        <f>(SUM(F59:J59)-MAX(F59:J59)-MIN(F59:J59))</f>
        <v>17</v>
      </c>
      <c r="L59" s="35">
        <f>(SUM(F59:J59)-MAX(F59:J59)-MIN(F59:J59))*E59</f>
        <v>35.700000000000003</v>
      </c>
      <c r="M59" s="30">
        <f t="shared" si="7"/>
        <v>133.44999999999999</v>
      </c>
      <c r="N59" s="31"/>
    </row>
    <row r="60" spans="1:15" ht="12.75" outlineLevel="1">
      <c r="B60" s="29">
        <f>B59</f>
        <v>9</v>
      </c>
      <c r="C60" s="32"/>
      <c r="D60" s="24" t="str">
        <f>'[1]СТАРТ+ (2)'!K60</f>
        <v>5122д</v>
      </c>
      <c r="E60" s="60">
        <f>'[1]СТАРТ+ (2)'!L60</f>
        <v>1.9</v>
      </c>
      <c r="F60" s="33">
        <v>3</v>
      </c>
      <c r="G60" s="33">
        <v>3.5</v>
      </c>
      <c r="H60" s="33">
        <v>3.5</v>
      </c>
      <c r="I60" s="33">
        <v>3</v>
      </c>
      <c r="J60" s="33">
        <v>3.5</v>
      </c>
      <c r="K60" s="34">
        <f>(SUM(F60:J60)-MAX(F60:J60)-MIN(F60:J60))</f>
        <v>10</v>
      </c>
      <c r="L60" s="35">
        <f>(SUM(F60:J60)-MAX(F60:J60)-MIN(F60:J60))*E60</f>
        <v>19</v>
      </c>
      <c r="M60" s="30">
        <f t="shared" si="7"/>
        <v>133.44999999999999</v>
      </c>
      <c r="N60" s="31"/>
    </row>
    <row r="61" spans="1:15" ht="12.75" outlineLevel="1">
      <c r="B61" s="29">
        <f>B58</f>
        <v>9</v>
      </c>
      <c r="D61" s="28" t="s">
        <v>6</v>
      </c>
      <c r="E61" s="36">
        <f>SUM(E56:E60)</f>
        <v>9.9</v>
      </c>
      <c r="F61" s="5"/>
      <c r="G61" s="5"/>
      <c r="H61" s="5"/>
      <c r="I61" s="5"/>
      <c r="J61" s="5"/>
      <c r="K61" s="37"/>
      <c r="L61" s="38">
        <f>SUM(L56:L60)</f>
        <v>133.44999999999999</v>
      </c>
      <c r="M61" s="30">
        <f t="shared" si="7"/>
        <v>133.44999999999999</v>
      </c>
      <c r="N61" s="31"/>
    </row>
    <row r="62" spans="1:15" s="9" customFormat="1" ht="15">
      <c r="A62" s="24">
        <v>9</v>
      </c>
      <c r="B62" s="25">
        <f>'[1]СТАРТ+ (2)'!B52</f>
        <v>8</v>
      </c>
      <c r="C62" s="26" t="str">
        <f>'[1]СТАРТ+ (2)'!C52</f>
        <v>Кугаевская Елизавета,2009,II,Челябинск,Школа интернат сп.профиля</v>
      </c>
      <c r="D62" s="24"/>
      <c r="E62" s="24"/>
      <c r="F62" s="26"/>
      <c r="G62" s="26"/>
      <c r="H62" s="26"/>
      <c r="I62" s="26"/>
      <c r="J62" s="26"/>
      <c r="K62" s="26"/>
      <c r="L62" s="24"/>
      <c r="M62" s="27">
        <f>SUM(L68)</f>
        <v>128</v>
      </c>
      <c r="N62" s="41"/>
      <c r="O62" s="59" t="str">
        <f>'[1]СТАРТ+ (2)'!S52</f>
        <v>Дубинкин Г.П.</v>
      </c>
    </row>
    <row r="63" spans="1:15" ht="12.75" outlineLevel="1">
      <c r="B63" s="29">
        <f>B62</f>
        <v>8</v>
      </c>
      <c r="C63" s="32"/>
      <c r="D63" s="24" t="str">
        <f>'[1]СТАРТ+ (2)'!C53</f>
        <v>201в</v>
      </c>
      <c r="E63" s="60">
        <f>'[1]СТАРТ+ (2)'!D53</f>
        <v>1.6</v>
      </c>
      <c r="F63" s="33">
        <v>5.5</v>
      </c>
      <c r="G63" s="33">
        <v>5.5</v>
      </c>
      <c r="H63" s="33">
        <v>5.5</v>
      </c>
      <c r="I63" s="33">
        <v>5.5</v>
      </c>
      <c r="J63" s="33">
        <v>5.5</v>
      </c>
      <c r="K63" s="34">
        <f>(SUM(F63:J63)-MAX(F63:J63)-MIN(F63:J63))</f>
        <v>16.5</v>
      </c>
      <c r="L63" s="35">
        <f>(SUM(F63:J63)-MAX(F63:J63)-MIN(F63:J63))*E63</f>
        <v>26.400000000000002</v>
      </c>
      <c r="M63" s="30">
        <f t="shared" ref="M63:M68" si="8">M62</f>
        <v>128</v>
      </c>
      <c r="N63" s="39"/>
      <c r="O63" s="3"/>
    </row>
    <row r="64" spans="1:15" ht="12.75" outlineLevel="1">
      <c r="B64" s="29">
        <f>B63</f>
        <v>8</v>
      </c>
      <c r="C64" s="32"/>
      <c r="D64" s="24" t="str">
        <f>'[1]СТАРТ+ (2)'!E53</f>
        <v>301в</v>
      </c>
      <c r="E64" s="60">
        <f>'[1]СТАРТ+ (2)'!F53</f>
        <v>1.7</v>
      </c>
      <c r="F64" s="33">
        <v>5.5</v>
      </c>
      <c r="G64" s="33">
        <v>5</v>
      </c>
      <c r="H64" s="33">
        <v>5</v>
      </c>
      <c r="I64" s="33">
        <v>5</v>
      </c>
      <c r="J64" s="33">
        <v>5</v>
      </c>
      <c r="K64" s="34">
        <f>(SUM(F64:J64)-MAX(F64:J64)-MIN(F64:J64))</f>
        <v>15</v>
      </c>
      <c r="L64" s="35">
        <f>(SUM(F64:J64)-MAX(F64:J64)-MIN(F64:J64))*E64</f>
        <v>25.5</v>
      </c>
      <c r="M64" s="30">
        <f t="shared" si="8"/>
        <v>128</v>
      </c>
      <c r="N64" s="39"/>
      <c r="O64" s="3" t="str">
        <f>'[1]СТАРТ+ (2)'!S54</f>
        <v xml:space="preserve"> </v>
      </c>
    </row>
    <row r="65" spans="1:15" ht="12.75" outlineLevel="1">
      <c r="B65" s="29">
        <f>B64</f>
        <v>8</v>
      </c>
      <c r="C65" s="32"/>
      <c r="D65" s="24" t="str">
        <f>'[1]СТАРТ+ (2)'!G53</f>
        <v>103в</v>
      </c>
      <c r="E65" s="60">
        <f>'[1]СТАРТ+ (2)'!H53</f>
        <v>1.7</v>
      </c>
      <c r="F65" s="33">
        <v>5</v>
      </c>
      <c r="G65" s="33">
        <v>5.5</v>
      </c>
      <c r="H65" s="33">
        <v>5</v>
      </c>
      <c r="I65" s="33">
        <v>5</v>
      </c>
      <c r="J65" s="33">
        <v>5</v>
      </c>
      <c r="K65" s="34">
        <f>(SUM(F65:J65)-MAX(F65:J65)-MIN(F65:J65))</f>
        <v>15</v>
      </c>
      <c r="L65" s="35">
        <f>(SUM(F65:J65)-MAX(F65:J65)-MIN(F65:J65))*E65</f>
        <v>25.5</v>
      </c>
      <c r="M65" s="30">
        <f t="shared" si="8"/>
        <v>128</v>
      </c>
      <c r="N65" s="39"/>
    </row>
    <row r="66" spans="1:15" ht="12.75" outlineLevel="1">
      <c r="B66" s="29">
        <f>B65</f>
        <v>8</v>
      </c>
      <c r="C66" s="32"/>
      <c r="D66" s="24" t="str">
        <f>'[1]СТАРТ+ (2)'!I53</f>
        <v>403с</v>
      </c>
      <c r="E66" s="60">
        <f>'[1]СТАРТ+ (2)'!J53</f>
        <v>2.2000000000000002</v>
      </c>
      <c r="F66" s="33">
        <v>3</v>
      </c>
      <c r="G66" s="33">
        <v>4.5</v>
      </c>
      <c r="H66" s="33">
        <v>5</v>
      </c>
      <c r="I66" s="33">
        <v>4</v>
      </c>
      <c r="J66" s="33">
        <v>4.5</v>
      </c>
      <c r="K66" s="34">
        <f>(SUM(F66:J66)-MAX(F66:J66)-MIN(F66:J66))</f>
        <v>13</v>
      </c>
      <c r="L66" s="35">
        <f>(SUM(F66:J66)-MAX(F66:J66)-MIN(F66:J66))*E66</f>
        <v>28.6</v>
      </c>
      <c r="M66" s="30">
        <f t="shared" si="8"/>
        <v>128</v>
      </c>
      <c r="N66" s="39"/>
    </row>
    <row r="67" spans="1:15" ht="12.75" outlineLevel="1">
      <c r="B67" s="29">
        <f>B66</f>
        <v>8</v>
      </c>
      <c r="C67" s="32"/>
      <c r="D67" s="24" t="str">
        <f>'[1]СТАРТ+ (2)'!K53</f>
        <v>203с</v>
      </c>
      <c r="E67" s="60">
        <f>'[1]СТАРТ+ (2)'!L53</f>
        <v>2</v>
      </c>
      <c r="F67" s="33">
        <v>3.5</v>
      </c>
      <c r="G67" s="33">
        <v>4</v>
      </c>
      <c r="H67" s="33">
        <v>4</v>
      </c>
      <c r="I67" s="33">
        <v>3.5</v>
      </c>
      <c r="J67" s="33">
        <v>3.5</v>
      </c>
      <c r="K67" s="34">
        <f>(SUM(F67:J67)-MAX(F67:J67)-MIN(F67:J67))</f>
        <v>11</v>
      </c>
      <c r="L67" s="35">
        <f>(SUM(F67:J67)-MAX(F67:J67)-MIN(F67:J67))*E67</f>
        <v>22</v>
      </c>
      <c r="M67" s="30">
        <f t="shared" si="8"/>
        <v>128</v>
      </c>
      <c r="N67" s="39"/>
    </row>
    <row r="68" spans="1:15" ht="12.75" outlineLevel="1">
      <c r="B68" s="29">
        <f>B65</f>
        <v>8</v>
      </c>
      <c r="D68" s="28" t="s">
        <v>6</v>
      </c>
      <c r="E68" s="36">
        <f>SUM(E63:E67)</f>
        <v>9.1999999999999993</v>
      </c>
      <c r="F68" s="5"/>
      <c r="G68" s="5"/>
      <c r="H68" s="5"/>
      <c r="I68" s="5"/>
      <c r="J68" s="5"/>
      <c r="K68" s="37"/>
      <c r="L68" s="38">
        <f>SUM(L63:L67)</f>
        <v>128</v>
      </c>
      <c r="M68" s="30">
        <f t="shared" si="8"/>
        <v>128</v>
      </c>
      <c r="N68" s="39"/>
    </row>
    <row r="69" spans="1:15" s="9" customFormat="1" ht="15">
      <c r="A69" s="24">
        <v>10</v>
      </c>
      <c r="B69" s="25">
        <f>'[1]СТАРТ+ (2)'!B80</f>
        <v>12</v>
      </c>
      <c r="C69" s="26" t="str">
        <f>'[1]СТАРТ+ (2)'!C80</f>
        <v>Сагитова Карина,2008,II,Челябинск,Школа интернат сп.профиля</v>
      </c>
      <c r="D69" s="24"/>
      <c r="E69" s="24"/>
      <c r="F69" s="26"/>
      <c r="G69" s="26"/>
      <c r="H69" s="26"/>
      <c r="I69" s="26"/>
      <c r="J69" s="26"/>
      <c r="K69" s="26"/>
      <c r="L69" s="24"/>
      <c r="M69" s="27">
        <f>SUM(L75)</f>
        <v>126.15</v>
      </c>
      <c r="N69" s="41"/>
      <c r="O69" s="59" t="str">
        <f>'[1]СТАРТ+ (2)'!S80</f>
        <v>Дубинкин Г.П.</v>
      </c>
    </row>
    <row r="70" spans="1:15" ht="12.75" outlineLevel="1">
      <c r="B70" s="29">
        <f>B69</f>
        <v>12</v>
      </c>
      <c r="C70" s="32"/>
      <c r="D70" s="24" t="str">
        <f>'[1]СТАРТ+ (2)'!C81</f>
        <v>403с</v>
      </c>
      <c r="E70" s="60">
        <f>'[1]СТАРТ+ (2)'!D81</f>
        <v>2.2000000000000002</v>
      </c>
      <c r="F70" s="33">
        <v>4</v>
      </c>
      <c r="G70" s="33">
        <v>4.5</v>
      </c>
      <c r="H70" s="33">
        <v>5</v>
      </c>
      <c r="I70" s="33">
        <v>4.5</v>
      </c>
      <c r="J70" s="33">
        <v>5</v>
      </c>
      <c r="K70" s="34">
        <f>(SUM(F70:J70)-MAX(F70:J70)-MIN(F70:J70))</f>
        <v>14</v>
      </c>
      <c r="L70" s="35">
        <f>(SUM(F70:J70)-MAX(F70:J70)-MIN(F70:J70))*E70</f>
        <v>30.800000000000004</v>
      </c>
      <c r="M70" s="30">
        <f t="shared" ref="M70:M75" si="9">M69</f>
        <v>126.15</v>
      </c>
      <c r="N70" s="31"/>
      <c r="O70" s="3"/>
    </row>
    <row r="71" spans="1:15" ht="12.75" outlineLevel="1">
      <c r="B71" s="29">
        <f>B70</f>
        <v>12</v>
      </c>
      <c r="C71" s="32"/>
      <c r="D71" s="24" t="str">
        <f>'[1]СТАРТ+ (2)'!E81</f>
        <v>203с</v>
      </c>
      <c r="E71" s="60">
        <f>'[1]СТАРТ+ (2)'!F81</f>
        <v>2</v>
      </c>
      <c r="F71" s="33">
        <v>5.5</v>
      </c>
      <c r="G71" s="33">
        <v>5.5</v>
      </c>
      <c r="H71" s="33">
        <v>6</v>
      </c>
      <c r="I71" s="33">
        <v>5.5</v>
      </c>
      <c r="J71" s="33">
        <v>5.5</v>
      </c>
      <c r="K71" s="34">
        <f>(SUM(F71:J71)-MAX(F71:J71)-MIN(F71:J71))</f>
        <v>16.5</v>
      </c>
      <c r="L71" s="35">
        <f>(SUM(F71:J71)-MAX(F71:J71)-MIN(F71:J71))*E71</f>
        <v>33</v>
      </c>
      <c r="M71" s="30">
        <f t="shared" si="9"/>
        <v>126.15</v>
      </c>
      <c r="N71" s="31"/>
      <c r="O71" s="3" t="str">
        <f>'[1]СТАРТ+ (2)'!S82</f>
        <v xml:space="preserve"> </v>
      </c>
    </row>
    <row r="72" spans="1:15" ht="12.75" outlineLevel="1">
      <c r="B72" s="29">
        <f>B71</f>
        <v>12</v>
      </c>
      <c r="C72" s="32"/>
      <c r="D72" s="24" t="str">
        <f>'[1]СТАРТ+ (2)'!G81</f>
        <v>303с</v>
      </c>
      <c r="E72" s="60">
        <f>'[1]СТАРТ+ (2)'!H81</f>
        <v>2.1</v>
      </c>
      <c r="F72" s="33">
        <v>4.5</v>
      </c>
      <c r="G72" s="33">
        <v>4.5</v>
      </c>
      <c r="H72" s="33">
        <v>4</v>
      </c>
      <c r="I72" s="33">
        <v>4.5</v>
      </c>
      <c r="J72" s="33">
        <v>5</v>
      </c>
      <c r="K72" s="34">
        <f>(SUM(F72:J72)-MAX(F72:J72)-MIN(F72:J72))</f>
        <v>13.5</v>
      </c>
      <c r="L72" s="35">
        <f>(SUM(F72:J72)-MAX(F72:J72)-MIN(F72:J72))*E72</f>
        <v>28.35</v>
      </c>
      <c r="M72" s="30">
        <f t="shared" si="9"/>
        <v>126.15</v>
      </c>
      <c r="N72" s="31"/>
    </row>
    <row r="73" spans="1:15" ht="12.75" outlineLevel="1">
      <c r="B73" s="29">
        <f>B72</f>
        <v>12</v>
      </c>
      <c r="C73" s="32"/>
      <c r="D73" s="24" t="str">
        <f>'[1]СТАРТ+ (2)'!I81</f>
        <v>5124д</v>
      </c>
      <c r="E73" s="60">
        <f>'[1]СТАРТ+ (2)'!J81</f>
        <v>2.2999999999999998</v>
      </c>
      <c r="F73" s="33">
        <v>2</v>
      </c>
      <c r="G73" s="33">
        <v>3.5</v>
      </c>
      <c r="H73" s="33">
        <v>3</v>
      </c>
      <c r="I73" s="33">
        <v>3</v>
      </c>
      <c r="J73" s="33">
        <v>2</v>
      </c>
      <c r="K73" s="34">
        <f>(SUM(F73:J73)-MAX(F73:J73)-MIN(F73:J73))</f>
        <v>8</v>
      </c>
      <c r="L73" s="35">
        <f>(SUM(F73:J73)-MAX(F73:J73)-MIN(F73:J73))*E73</f>
        <v>18.399999999999999</v>
      </c>
      <c r="M73" s="30">
        <f t="shared" si="9"/>
        <v>126.15</v>
      </c>
      <c r="N73" s="31"/>
    </row>
    <row r="74" spans="1:15" ht="12.75" outlineLevel="1">
      <c r="B74" s="29">
        <f>B73</f>
        <v>12</v>
      </c>
      <c r="C74" s="32"/>
      <c r="D74" s="24" t="str">
        <f>'[1]СТАРТ+ (2)'!K81</f>
        <v>105с</v>
      </c>
      <c r="E74" s="60">
        <f>'[1]СТАРТ+ (2)'!L81</f>
        <v>2.4</v>
      </c>
      <c r="F74" s="33">
        <v>2</v>
      </c>
      <c r="G74" s="33">
        <v>2.5</v>
      </c>
      <c r="H74" s="33">
        <v>2.5</v>
      </c>
      <c r="I74" s="33">
        <v>1.5</v>
      </c>
      <c r="J74" s="33">
        <v>2</v>
      </c>
      <c r="K74" s="34">
        <f>(SUM(F74:J74)-MAX(F74:J74)-MIN(F74:J74))</f>
        <v>6.5</v>
      </c>
      <c r="L74" s="35">
        <f>(SUM(F74:J74)-MAX(F74:J74)-MIN(F74:J74))*E74</f>
        <v>15.6</v>
      </c>
      <c r="M74" s="30">
        <f t="shared" si="9"/>
        <v>126.15</v>
      </c>
      <c r="N74" s="31"/>
    </row>
    <row r="75" spans="1:15" ht="12.75" outlineLevel="1">
      <c r="B75" s="29">
        <f>B72</f>
        <v>12</v>
      </c>
      <c r="D75" s="28" t="s">
        <v>6</v>
      </c>
      <c r="E75" s="36">
        <f>SUM(E70:E74)</f>
        <v>11.000000000000002</v>
      </c>
      <c r="F75" s="5"/>
      <c r="G75" s="5"/>
      <c r="H75" s="5"/>
      <c r="I75" s="5"/>
      <c r="J75" s="5"/>
      <c r="K75" s="37"/>
      <c r="L75" s="38">
        <f>SUM(L70:L74)</f>
        <v>126.15</v>
      </c>
      <c r="M75" s="30">
        <f t="shared" si="9"/>
        <v>126.15</v>
      </c>
      <c r="N75" s="31"/>
    </row>
    <row r="76" spans="1:15" s="9" customFormat="1" ht="15">
      <c r="A76" s="24">
        <v>11</v>
      </c>
      <c r="B76" s="25">
        <f>'[1]СТАРТ+ (2)'!B66</f>
        <v>10</v>
      </c>
      <c r="C76" s="26" t="str">
        <f>'[1]СТАРТ+ (2)'!C66</f>
        <v>Стерликова Ольга,2009,II,Челябинск,Школа интернат сп.профиля</v>
      </c>
      <c r="D76" s="24"/>
      <c r="E76" s="24"/>
      <c r="F76" s="26"/>
      <c r="G76" s="26"/>
      <c r="H76" s="26"/>
      <c r="I76" s="26"/>
      <c r="J76" s="26"/>
      <c r="K76" s="26"/>
      <c r="L76" s="24"/>
      <c r="M76" s="27">
        <f>SUM(L82)</f>
        <v>125.65</v>
      </c>
      <c r="N76" s="41"/>
      <c r="O76" s="59" t="str">
        <f>'[1]СТАРТ+ (2)'!S66</f>
        <v>Дубинкин Г.П.</v>
      </c>
    </row>
    <row r="77" spans="1:15" ht="12.75" outlineLevel="1">
      <c r="B77" s="29">
        <f>B76</f>
        <v>10</v>
      </c>
      <c r="C77" s="32"/>
      <c r="D77" s="24" t="str">
        <f>'[1]СТАРТ+ (2)'!C67</f>
        <v>201в</v>
      </c>
      <c r="E77" s="60">
        <f>'[1]СТАРТ+ (2)'!D67</f>
        <v>1.6</v>
      </c>
      <c r="F77" s="33">
        <v>5</v>
      </c>
      <c r="G77" s="33">
        <v>5.5</v>
      </c>
      <c r="H77" s="33">
        <v>5</v>
      </c>
      <c r="I77" s="33">
        <v>5</v>
      </c>
      <c r="J77" s="33">
        <v>5.5</v>
      </c>
      <c r="K77" s="34">
        <f>(SUM(F77:J77)-MAX(F77:J77)-MIN(F77:J77))</f>
        <v>15.5</v>
      </c>
      <c r="L77" s="35">
        <f>(SUM(F77:J77)-MAX(F77:J77)-MIN(F77:J77))*E77</f>
        <v>24.8</v>
      </c>
      <c r="M77" s="30">
        <f t="shared" ref="M77:M82" si="10">M76</f>
        <v>125.65</v>
      </c>
      <c r="N77" s="31"/>
      <c r="O77" s="3"/>
    </row>
    <row r="78" spans="1:15" ht="12.75" outlineLevel="1">
      <c r="B78" s="29">
        <f>B77</f>
        <v>10</v>
      </c>
      <c r="C78" s="32"/>
      <c r="D78" s="24" t="str">
        <f>'[1]СТАРТ+ (2)'!E67</f>
        <v>301в</v>
      </c>
      <c r="E78" s="60">
        <f>'[1]СТАРТ+ (2)'!F67</f>
        <v>1.7</v>
      </c>
      <c r="F78" s="33">
        <v>5.5</v>
      </c>
      <c r="G78" s="33">
        <v>5.5</v>
      </c>
      <c r="H78" s="33">
        <v>5</v>
      </c>
      <c r="I78" s="33">
        <v>5</v>
      </c>
      <c r="J78" s="33">
        <v>5</v>
      </c>
      <c r="K78" s="34">
        <f>(SUM(F78:J78)-MAX(F78:J78)-MIN(F78:J78))</f>
        <v>15.5</v>
      </c>
      <c r="L78" s="35">
        <f>(SUM(F78:J78)-MAX(F78:J78)-MIN(F78:J78))*E78</f>
        <v>26.349999999999998</v>
      </c>
      <c r="M78" s="30">
        <f t="shared" si="10"/>
        <v>125.65</v>
      </c>
      <c r="N78" s="31"/>
      <c r="O78" s="3" t="str">
        <f>'[1]СТАРТ+ (2)'!S68</f>
        <v xml:space="preserve"> </v>
      </c>
    </row>
    <row r="79" spans="1:15" ht="12.75" outlineLevel="1">
      <c r="B79" s="29">
        <f>B78</f>
        <v>10</v>
      </c>
      <c r="C79" s="32"/>
      <c r="D79" s="24" t="str">
        <f>'[1]СТАРТ+ (2)'!G67</f>
        <v>403с</v>
      </c>
      <c r="E79" s="60">
        <f>'[1]СТАРТ+ (2)'!H67</f>
        <v>2.2000000000000002</v>
      </c>
      <c r="F79" s="33">
        <v>4</v>
      </c>
      <c r="G79" s="33">
        <v>4</v>
      </c>
      <c r="H79" s="33">
        <v>4</v>
      </c>
      <c r="I79" s="33">
        <v>4</v>
      </c>
      <c r="J79" s="33">
        <v>4</v>
      </c>
      <c r="K79" s="34">
        <f>(SUM(F79:J79)-MAX(F79:J79)-MIN(F79:J79))</f>
        <v>12</v>
      </c>
      <c r="L79" s="35">
        <f>(SUM(F79:J79)-MAX(F79:J79)-MIN(F79:J79))*E79</f>
        <v>26.400000000000002</v>
      </c>
      <c r="M79" s="30">
        <f t="shared" si="10"/>
        <v>125.65</v>
      </c>
      <c r="N79" s="31"/>
    </row>
    <row r="80" spans="1:15" ht="12.75" outlineLevel="1">
      <c r="B80" s="29">
        <f>B79</f>
        <v>10</v>
      </c>
      <c r="C80" s="32"/>
      <c r="D80" s="24" t="str">
        <f>'[1]СТАРТ+ (2)'!I67</f>
        <v>104с</v>
      </c>
      <c r="E80" s="60">
        <f>'[1]СТАРТ+ (2)'!J67</f>
        <v>2.2000000000000002</v>
      </c>
      <c r="F80" s="33">
        <v>3</v>
      </c>
      <c r="G80" s="33">
        <v>3.5</v>
      </c>
      <c r="H80" s="33">
        <v>4</v>
      </c>
      <c r="I80" s="33">
        <v>3.5</v>
      </c>
      <c r="J80" s="33">
        <v>3.5</v>
      </c>
      <c r="K80" s="34">
        <f>(SUM(F80:J80)-MAX(F80:J80)-MIN(F80:J80))</f>
        <v>10.5</v>
      </c>
      <c r="L80" s="35">
        <f>(SUM(F80:J80)-MAX(F80:J80)-MIN(F80:J80))*E80</f>
        <v>23.1</v>
      </c>
      <c r="M80" s="30">
        <f t="shared" si="10"/>
        <v>125.65</v>
      </c>
      <c r="N80" s="31"/>
    </row>
    <row r="81" spans="1:15" ht="12.75" outlineLevel="1">
      <c r="B81" s="29">
        <f>B80</f>
        <v>10</v>
      </c>
      <c r="C81" s="32"/>
      <c r="D81" s="24" t="str">
        <f>'[1]СТАРТ+ (2)'!K67</f>
        <v>203с</v>
      </c>
      <c r="E81" s="60">
        <f>'[1]СТАРТ+ (2)'!L67</f>
        <v>2</v>
      </c>
      <c r="F81" s="33">
        <v>4</v>
      </c>
      <c r="G81" s="33">
        <v>4</v>
      </c>
      <c r="H81" s="33">
        <v>4</v>
      </c>
      <c r="I81" s="33">
        <v>4.5</v>
      </c>
      <c r="J81" s="33">
        <v>4.5</v>
      </c>
      <c r="K81" s="34">
        <f>(SUM(F81:J81)-MAX(F81:J81)-MIN(F81:J81))</f>
        <v>12.5</v>
      </c>
      <c r="L81" s="35">
        <f>(SUM(F81:J81)-MAX(F81:J81)-MIN(F81:J81))*E81</f>
        <v>25</v>
      </c>
      <c r="M81" s="30">
        <f t="shared" si="10"/>
        <v>125.65</v>
      </c>
      <c r="N81" s="31"/>
    </row>
    <row r="82" spans="1:15" ht="12.75" outlineLevel="1">
      <c r="B82" s="29">
        <f>B79</f>
        <v>10</v>
      </c>
      <c r="D82" s="28" t="s">
        <v>6</v>
      </c>
      <c r="E82" s="36">
        <f>SUM(E77:E81)</f>
        <v>9.6999999999999993</v>
      </c>
      <c r="F82" s="5"/>
      <c r="G82" s="5"/>
      <c r="H82" s="5"/>
      <c r="I82" s="5"/>
      <c r="J82" s="5"/>
      <c r="K82" s="37"/>
      <c r="L82" s="38">
        <f>SUM(L77:L81)</f>
        <v>125.65</v>
      </c>
      <c r="M82" s="30">
        <f t="shared" si="10"/>
        <v>125.65</v>
      </c>
      <c r="N82" s="31"/>
    </row>
    <row r="83" spans="1:15" s="9" customFormat="1" ht="15">
      <c r="A83" s="24">
        <v>12</v>
      </c>
      <c r="B83" s="25">
        <f>'[1]СТАРТ+ (2)'!B38</f>
        <v>6</v>
      </c>
      <c r="C83" s="26" t="str">
        <f>'[1]СТАРТ+ (2)'!C38</f>
        <v>Сапунова Валерия,2008,I,Екатеринбург,"Дворец молодежи"</v>
      </c>
      <c r="D83" s="24"/>
      <c r="E83" s="24"/>
      <c r="F83" s="26"/>
      <c r="G83" s="26"/>
      <c r="H83" s="26"/>
      <c r="I83" s="26"/>
      <c r="J83" s="26"/>
      <c r="K83" s="26"/>
      <c r="L83" s="24"/>
      <c r="M83" s="27">
        <f>SUM(L89)</f>
        <v>116.35</v>
      </c>
      <c r="N83" s="41"/>
      <c r="O83" s="59" t="str">
        <f>'[1]СТАРТ+ (2)'!S38</f>
        <v>Селезневы А.А.,Л.Н.</v>
      </c>
    </row>
    <row r="84" spans="1:15" ht="12.75" outlineLevel="1">
      <c r="B84" s="29">
        <f>B83</f>
        <v>6</v>
      </c>
      <c r="C84" s="32"/>
      <c r="D84" s="24" t="str">
        <f>'[1]СТАРТ+ (2)'!C39</f>
        <v>103в</v>
      </c>
      <c r="E84" s="60">
        <f>'[1]СТАРТ+ (2)'!D39</f>
        <v>1.7</v>
      </c>
      <c r="F84" s="33">
        <v>5</v>
      </c>
      <c r="G84" s="33">
        <v>6</v>
      </c>
      <c r="H84" s="33">
        <v>5</v>
      </c>
      <c r="I84" s="33">
        <v>5</v>
      </c>
      <c r="J84" s="33">
        <v>5.5</v>
      </c>
      <c r="K84" s="34">
        <f>(SUM(F84:J84)-MAX(F84:J84)-MIN(F84:J84))</f>
        <v>15.5</v>
      </c>
      <c r="L84" s="35">
        <f>(SUM(F84:J84)-MAX(F84:J84)-MIN(F84:J84))*E84</f>
        <v>26.349999999999998</v>
      </c>
      <c r="M84" s="30">
        <f t="shared" ref="M84:M89" si="11">M83</f>
        <v>116.35</v>
      </c>
      <c r="N84" s="31"/>
      <c r="O84" s="3"/>
    </row>
    <row r="85" spans="1:15" ht="12.75" outlineLevel="1">
      <c r="B85" s="29">
        <f>B84</f>
        <v>6</v>
      </c>
      <c r="C85" s="32"/>
      <c r="D85" s="24" t="str">
        <f>'[1]СТАРТ+ (2)'!E39</f>
        <v>403с</v>
      </c>
      <c r="E85" s="60">
        <f>'[1]СТАРТ+ (2)'!F39</f>
        <v>2.2000000000000002</v>
      </c>
      <c r="F85" s="33">
        <v>3</v>
      </c>
      <c r="G85" s="33">
        <v>3.5</v>
      </c>
      <c r="H85" s="33">
        <v>3.5</v>
      </c>
      <c r="I85" s="33">
        <v>4</v>
      </c>
      <c r="J85" s="33">
        <v>4</v>
      </c>
      <c r="K85" s="34">
        <f>(SUM(F85:J85)-MAX(F85:J85)-MIN(F85:J85))</f>
        <v>11</v>
      </c>
      <c r="L85" s="35">
        <f>(SUM(F85:J85)-MAX(F85:J85)-MIN(F85:J85))*E85</f>
        <v>24.200000000000003</v>
      </c>
      <c r="M85" s="30">
        <f t="shared" si="11"/>
        <v>116.35</v>
      </c>
      <c r="N85" s="31"/>
      <c r="O85" s="3"/>
    </row>
    <row r="86" spans="1:15" ht="12.75" outlineLevel="1">
      <c r="B86" s="29">
        <f>B85</f>
        <v>6</v>
      </c>
      <c r="C86" s="32"/>
      <c r="D86" s="24" t="str">
        <f>'[1]СТАРТ+ (2)'!G39</f>
        <v>203с</v>
      </c>
      <c r="E86" s="60">
        <f>'[1]СТАРТ+ (2)'!H39</f>
        <v>2</v>
      </c>
      <c r="F86" s="33">
        <v>2.5</v>
      </c>
      <c r="G86" s="33">
        <v>4</v>
      </c>
      <c r="H86" s="33">
        <v>3</v>
      </c>
      <c r="I86" s="33">
        <v>3.5</v>
      </c>
      <c r="J86" s="33">
        <v>3</v>
      </c>
      <c r="K86" s="34">
        <f>(SUM(F86:J86)-MAX(F86:J86)-MIN(F86:J86))</f>
        <v>9.5</v>
      </c>
      <c r="L86" s="35">
        <f>(SUM(F86:J86)-MAX(F86:J86)-MIN(F86:J86))*E86</f>
        <v>19</v>
      </c>
      <c r="M86" s="30">
        <f t="shared" si="11"/>
        <v>116.35</v>
      </c>
      <c r="N86" s="31"/>
    </row>
    <row r="87" spans="1:15" ht="12.75" outlineLevel="1">
      <c r="B87" s="29">
        <f>B86</f>
        <v>6</v>
      </c>
      <c r="C87" s="32"/>
      <c r="D87" s="24" t="str">
        <f>'[1]СТАРТ+ (2)'!I39</f>
        <v>5211а</v>
      </c>
      <c r="E87" s="60">
        <f>'[1]СТАРТ+ (2)'!J39</f>
        <v>1.8</v>
      </c>
      <c r="F87" s="33">
        <v>5</v>
      </c>
      <c r="G87" s="33">
        <v>5.5</v>
      </c>
      <c r="H87" s="33">
        <v>5</v>
      </c>
      <c r="I87" s="33">
        <v>4.5</v>
      </c>
      <c r="J87" s="33">
        <v>5</v>
      </c>
      <c r="K87" s="34">
        <f>(SUM(F87:J87)-MAX(F87:J87)-MIN(F87:J87))</f>
        <v>15</v>
      </c>
      <c r="L87" s="35">
        <f>(SUM(F87:J87)-MAX(F87:J87)-MIN(F87:J87))*E87</f>
        <v>27</v>
      </c>
      <c r="M87" s="30">
        <f t="shared" si="11"/>
        <v>116.35</v>
      </c>
      <c r="N87" s="31"/>
    </row>
    <row r="88" spans="1:15" ht="12.75" outlineLevel="1">
      <c r="B88" s="29">
        <f>B87</f>
        <v>6</v>
      </c>
      <c r="C88" s="32"/>
      <c r="D88" s="24" t="str">
        <f>'[1]СТАРТ+ (2)'!K39</f>
        <v>104с</v>
      </c>
      <c r="E88" s="60">
        <f>'[1]СТАРТ+ (2)'!L39</f>
        <v>2.2000000000000002</v>
      </c>
      <c r="F88" s="33">
        <v>2.5</v>
      </c>
      <c r="G88" s="33">
        <v>3</v>
      </c>
      <c r="H88" s="33">
        <v>3</v>
      </c>
      <c r="I88" s="33">
        <v>3</v>
      </c>
      <c r="J88" s="33">
        <v>3</v>
      </c>
      <c r="K88" s="34">
        <f>(SUM(F88:J88)-MAX(F88:J88)-MIN(F88:J88))</f>
        <v>9</v>
      </c>
      <c r="L88" s="35">
        <f>(SUM(F88:J88)-MAX(F88:J88)-MIN(F88:J88))*E88</f>
        <v>19.8</v>
      </c>
      <c r="M88" s="30">
        <f t="shared" si="11"/>
        <v>116.35</v>
      </c>
      <c r="N88" s="31"/>
    </row>
    <row r="89" spans="1:15" ht="12.75" outlineLevel="1">
      <c r="B89" s="29">
        <f>B86</f>
        <v>6</v>
      </c>
      <c r="D89" s="28" t="s">
        <v>6</v>
      </c>
      <c r="E89" s="36">
        <f>SUM(E84:E88)</f>
        <v>9.9</v>
      </c>
      <c r="F89" s="5"/>
      <c r="G89" s="5"/>
      <c r="H89" s="5"/>
      <c r="I89" s="5"/>
      <c r="J89" s="5"/>
      <c r="K89" s="37"/>
      <c r="L89" s="38">
        <f>SUM(L84:L88)</f>
        <v>116.35</v>
      </c>
      <c r="M89" s="30">
        <f t="shared" si="11"/>
        <v>116.35</v>
      </c>
      <c r="N89" s="31"/>
    </row>
    <row r="90" spans="1:15" ht="12.75">
      <c r="B90" s="29"/>
      <c r="D90" s="28"/>
      <c r="E90" s="36"/>
      <c r="F90" s="5"/>
      <c r="G90" s="5"/>
      <c r="H90" s="5"/>
      <c r="I90" s="5"/>
      <c r="J90" s="5"/>
      <c r="K90" s="37"/>
      <c r="L90" s="38"/>
      <c r="M90" s="30"/>
      <c r="N90" s="31"/>
    </row>
  </sheetData>
  <mergeCells count="1">
    <mergeCell ref="F3:J3"/>
  </mergeCells>
  <pageMargins left="0.39370078740157483" right="0" top="1.0629921259842521" bottom="0" header="0" footer="0"/>
  <pageSetup paperSize="9" scale="80" firstPageNumber="0" orientation="portrait" r:id="rId1"/>
  <headerFooter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96"/>
  <sheetViews>
    <sheetView view="pageBreakPreview" topLeftCell="A10" zoomScaleNormal="100" zoomScaleSheetLayoutView="100" workbookViewId="0">
      <selection activeCell="M102" sqref="M102"/>
    </sheetView>
  </sheetViews>
  <sheetFormatPr defaultColWidth="8" defaultRowHeight="14.25" outlineLevelRow="1"/>
  <cols>
    <col min="1" max="1" width="5.7109375" style="115" customWidth="1"/>
    <col min="2" max="2" width="2.85546875" style="115" customWidth="1"/>
    <col min="3" max="3" width="4.28515625" style="68" customWidth="1"/>
    <col min="4" max="4" width="7.140625" style="69" customWidth="1"/>
    <col min="5" max="5" width="5.7109375" style="69" customWidth="1"/>
    <col min="6" max="6" width="7.140625" style="68" customWidth="1"/>
    <col min="7" max="10" width="7.140625" style="132" customWidth="1"/>
    <col min="11" max="11" width="7.85546875" style="68" customWidth="1"/>
    <col min="12" max="12" width="8.5703125" style="68" customWidth="1"/>
    <col min="13" max="13" width="9.28515625" style="133" customWidth="1"/>
    <col min="14" max="14" width="5.7109375" style="68" customWidth="1"/>
    <col min="15" max="15" width="21.28515625" style="124" customWidth="1"/>
    <col min="16" max="16384" width="8" style="68"/>
  </cols>
  <sheetData>
    <row r="1" spans="1:15" ht="15">
      <c r="A1" s="66"/>
      <c r="B1" s="66"/>
      <c r="C1" s="67" t="str">
        <f>'[2]СТАРТ+ (2)'!C1</f>
        <v>ТРАМПЛИН 3 М; ДЕВУШКИ (10-11 ЛЕТ)</v>
      </c>
      <c r="D1" s="68"/>
      <c r="F1" s="67"/>
      <c r="G1" s="67"/>
      <c r="H1" s="67"/>
      <c r="I1" s="67"/>
      <c r="J1" s="67"/>
      <c r="K1" s="70"/>
      <c r="L1" s="70"/>
      <c r="M1" s="71"/>
      <c r="N1" s="72"/>
      <c r="O1" s="73">
        <f>'[2]СТАРТ+ (2)'!S1</f>
        <v>43816.416666666664</v>
      </c>
    </row>
    <row r="2" spans="1:15" ht="15">
      <c r="A2" s="66"/>
      <c r="B2" s="66"/>
      <c r="D2" s="67"/>
      <c r="E2" s="67"/>
      <c r="F2" s="74"/>
      <c r="G2" s="74"/>
      <c r="H2" s="74"/>
      <c r="I2" s="74"/>
      <c r="J2" s="74"/>
      <c r="K2" s="70"/>
      <c r="L2" s="70"/>
      <c r="M2" s="71"/>
      <c r="N2" s="72"/>
      <c r="O2" s="75"/>
    </row>
    <row r="3" spans="1:15" ht="12.75" customHeight="1">
      <c r="A3" s="76"/>
      <c r="B3" s="77"/>
      <c r="C3" s="78"/>
      <c r="D3" s="79"/>
      <c r="E3" s="80"/>
      <c r="F3" s="81" t="s">
        <v>0</v>
      </c>
      <c r="G3" s="82"/>
      <c r="H3" s="82"/>
      <c r="I3" s="82"/>
      <c r="J3" s="82"/>
      <c r="K3" s="80"/>
      <c r="L3" s="80"/>
      <c r="M3" s="83"/>
      <c r="N3" s="84" t="s">
        <v>7</v>
      </c>
      <c r="O3" s="85"/>
    </row>
    <row r="4" spans="1:15" ht="13.5" thickBot="1">
      <c r="A4" s="86" t="s">
        <v>2</v>
      </c>
      <c r="B4" s="87"/>
      <c r="C4" s="88" t="s">
        <v>3</v>
      </c>
      <c r="D4" s="89" t="s">
        <v>11</v>
      </c>
      <c r="E4" s="90" t="s">
        <v>4</v>
      </c>
      <c r="F4" s="91">
        <v>1</v>
      </c>
      <c r="G4" s="92">
        <v>2</v>
      </c>
      <c r="H4" s="92">
        <v>3</v>
      </c>
      <c r="I4" s="92">
        <v>4</v>
      </c>
      <c r="J4" s="92">
        <v>5</v>
      </c>
      <c r="K4" s="93"/>
      <c r="L4" s="94"/>
      <c r="M4" s="95" t="s">
        <v>5</v>
      </c>
      <c r="N4" s="96" t="s">
        <v>8</v>
      </c>
      <c r="O4" s="97" t="s">
        <v>1</v>
      </c>
    </row>
    <row r="5" spans="1:15" ht="12.75">
      <c r="A5" s="98"/>
      <c r="B5" s="99">
        <v>0</v>
      </c>
      <c r="C5" s="100"/>
      <c r="D5" s="101"/>
      <c r="E5" s="102"/>
      <c r="F5" s="103"/>
      <c r="G5" s="103"/>
      <c r="H5" s="103"/>
      <c r="I5" s="103"/>
      <c r="J5" s="103"/>
      <c r="K5" s="103"/>
      <c r="L5" s="104"/>
      <c r="M5" s="105">
        <v>9999</v>
      </c>
      <c r="N5" s="106"/>
      <c r="O5" s="107"/>
    </row>
    <row r="6" spans="1:15" s="114" customFormat="1" ht="15">
      <c r="A6" s="108">
        <v>1</v>
      </c>
      <c r="B6" s="109">
        <f>'[2]СТАРТ+ (2)'!B24</f>
        <v>4</v>
      </c>
      <c r="C6" s="110" t="str">
        <f>'[2]СТАРТ+ (2)'!C24</f>
        <v>Трифонова Надежда,2008,КМС,С-Петербург,СШОР по ВВС "Невская волна"</v>
      </c>
      <c r="D6" s="108"/>
      <c r="E6" s="108"/>
      <c r="F6" s="110"/>
      <c r="G6" s="110"/>
      <c r="H6" s="110"/>
      <c r="I6" s="110"/>
      <c r="J6" s="110"/>
      <c r="K6" s="110"/>
      <c r="L6" s="108"/>
      <c r="M6" s="111">
        <f ca="1">SUM(L12)</f>
        <v>273.64999999999998</v>
      </c>
      <c r="N6" s="112" t="s">
        <v>10</v>
      </c>
      <c r="O6" s="113" t="str">
        <f>'[2]СТАРТ+ (2)'!S24</f>
        <v>Иванова С.И.</v>
      </c>
    </row>
    <row r="7" spans="1:15" ht="12.75" outlineLevel="1">
      <c r="B7" s="116">
        <f t="shared" ref="B7:B12" si="0">B6</f>
        <v>4</v>
      </c>
      <c r="C7" s="117"/>
      <c r="D7" s="108" t="str">
        <f>'[2]СТАРТ+ (2)'!C25</f>
        <v>105в</v>
      </c>
      <c r="E7" s="118">
        <f ca="1">'[2]СТАРТ+ (2)'!D25</f>
        <v>2.4</v>
      </c>
      <c r="F7" s="119">
        <v>7</v>
      </c>
      <c r="G7" s="119">
        <v>7.5</v>
      </c>
      <c r="H7" s="119">
        <v>7</v>
      </c>
      <c r="I7" s="119">
        <v>7.5</v>
      </c>
      <c r="J7" s="119">
        <v>8</v>
      </c>
      <c r="K7" s="120">
        <f>(SUM(F7:J7)-MAX(F7:J7)-MIN(F7:J7))</f>
        <v>22</v>
      </c>
      <c r="L7" s="121">
        <f ca="1">(SUM(F7:J7)-MAX(F7:J7)-MIN(F7:J7))*E7</f>
        <v>52.8</v>
      </c>
      <c r="M7" s="122">
        <f t="shared" ref="M7:M12" ca="1" si="1">M6</f>
        <v>273.64999999999998</v>
      </c>
      <c r="N7" s="115"/>
      <c r="O7" s="123"/>
    </row>
    <row r="8" spans="1:15" ht="12.75" outlineLevel="1">
      <c r="B8" s="116">
        <f t="shared" si="0"/>
        <v>4</v>
      </c>
      <c r="C8" s="117"/>
      <c r="D8" s="108" t="str">
        <f>'[2]СТАРТ+ (2)'!E25</f>
        <v>405с</v>
      </c>
      <c r="E8" s="118">
        <f ca="1">'[2]СТАРТ+ (2)'!F25</f>
        <v>2.7</v>
      </c>
      <c r="F8" s="119">
        <v>6.5</v>
      </c>
      <c r="G8" s="119">
        <v>7</v>
      </c>
      <c r="H8" s="119">
        <v>6</v>
      </c>
      <c r="I8" s="119">
        <v>6.5</v>
      </c>
      <c r="J8" s="119">
        <v>7</v>
      </c>
      <c r="K8" s="120">
        <f>(SUM(F8:J8)-MAX(F8:J8)-MIN(F8:J8))</f>
        <v>20</v>
      </c>
      <c r="L8" s="121">
        <f ca="1">(SUM(F8:J8)-MAX(F8:J8)-MIN(F8:J8))*E8</f>
        <v>54</v>
      </c>
      <c r="M8" s="122">
        <f t="shared" ca="1" si="1"/>
        <v>273.64999999999998</v>
      </c>
      <c r="N8" s="115"/>
      <c r="O8" s="123"/>
    </row>
    <row r="9" spans="1:15" ht="12.75" outlineLevel="1">
      <c r="B9" s="116">
        <f t="shared" si="0"/>
        <v>4</v>
      </c>
      <c r="C9" s="117"/>
      <c r="D9" s="108" t="str">
        <f>'[2]СТАРТ+ (2)'!G25</f>
        <v>205с</v>
      </c>
      <c r="E9" s="118">
        <f ca="1">'[2]СТАРТ+ (2)'!H25</f>
        <v>2.8</v>
      </c>
      <c r="F9" s="119">
        <v>6</v>
      </c>
      <c r="G9" s="119">
        <v>6</v>
      </c>
      <c r="H9" s="119">
        <v>7</v>
      </c>
      <c r="I9" s="119">
        <v>6</v>
      </c>
      <c r="J9" s="119">
        <v>6</v>
      </c>
      <c r="K9" s="120">
        <f>(SUM(F9:J9)-MAX(F9:J9)-MIN(F9:J9))</f>
        <v>18</v>
      </c>
      <c r="L9" s="121">
        <f ca="1">(SUM(F9:J9)-MAX(F9:J9)-MIN(F9:J9))*E9</f>
        <v>50.4</v>
      </c>
      <c r="M9" s="122">
        <f t="shared" ca="1" si="1"/>
        <v>273.64999999999998</v>
      </c>
      <c r="N9" s="115"/>
    </row>
    <row r="10" spans="1:15" ht="12.75" outlineLevel="1">
      <c r="B10" s="116">
        <f t="shared" si="0"/>
        <v>4</v>
      </c>
      <c r="C10" s="117"/>
      <c r="D10" s="108" t="str">
        <f>'[2]СТАРТ+ (2)'!I25</f>
        <v>305с</v>
      </c>
      <c r="E10" s="118">
        <f ca="1">'[2]СТАРТ+ (2)'!J25</f>
        <v>2.8</v>
      </c>
      <c r="F10" s="119">
        <v>7</v>
      </c>
      <c r="G10" s="119">
        <v>7</v>
      </c>
      <c r="H10" s="119">
        <v>7.5</v>
      </c>
      <c r="I10" s="119">
        <v>7.5</v>
      </c>
      <c r="J10" s="119">
        <v>7</v>
      </c>
      <c r="K10" s="120">
        <f>(SUM(F10:J10)-MAX(F10:J10)-MIN(F10:J10))</f>
        <v>21.5</v>
      </c>
      <c r="L10" s="121">
        <f ca="1">(SUM(F10:J10)-MAX(F10:J10)-MIN(F10:J10))*E10</f>
        <v>60.199999999999996</v>
      </c>
      <c r="M10" s="122">
        <f t="shared" ca="1" si="1"/>
        <v>273.64999999999998</v>
      </c>
      <c r="N10" s="115"/>
    </row>
    <row r="11" spans="1:15" ht="12.75" outlineLevel="1">
      <c r="B11" s="116">
        <f t="shared" si="0"/>
        <v>4</v>
      </c>
      <c r="C11" s="125"/>
      <c r="D11" s="108" t="str">
        <f>'[2]СТАРТ+ (2)'!K25</f>
        <v>5134д</v>
      </c>
      <c r="E11" s="118">
        <f ca="1">'[2]СТАРТ+ (2)'!L25</f>
        <v>2.5</v>
      </c>
      <c r="F11" s="119">
        <v>7.5</v>
      </c>
      <c r="G11" s="119">
        <v>7.5</v>
      </c>
      <c r="H11" s="119">
        <v>6.5</v>
      </c>
      <c r="I11" s="119">
        <v>7.5</v>
      </c>
      <c r="J11" s="119">
        <v>7.5</v>
      </c>
      <c r="K11" s="120">
        <f>(SUM(F11:J11)-MAX(F11:J11)-MIN(F11:J11))</f>
        <v>22.5</v>
      </c>
      <c r="L11" s="121">
        <f ca="1">(SUM(F11:J11)-MAX(F11:J11)-MIN(F11:J11))*E11</f>
        <v>56.25</v>
      </c>
      <c r="M11" s="122">
        <f t="shared" ca="1" si="1"/>
        <v>273.64999999999998</v>
      </c>
      <c r="N11" s="115"/>
    </row>
    <row r="12" spans="1:15" ht="12.75" outlineLevel="1">
      <c r="B12" s="116">
        <f t="shared" si="0"/>
        <v>4</v>
      </c>
      <c r="D12" s="112" t="s">
        <v>6</v>
      </c>
      <c r="E12" s="126">
        <f ca="1">SUM(E7:E11)</f>
        <v>13.2</v>
      </c>
      <c r="F12" s="127"/>
      <c r="G12" s="127"/>
      <c r="H12" s="127"/>
      <c r="I12" s="127"/>
      <c r="J12" s="127"/>
      <c r="K12" s="128"/>
      <c r="L12" s="129">
        <f ca="1">SUM(L7:L11)</f>
        <v>273.64999999999998</v>
      </c>
      <c r="M12" s="122">
        <f t="shared" ca="1" si="1"/>
        <v>273.64999999999998</v>
      </c>
      <c r="N12" s="115"/>
    </row>
    <row r="13" spans="1:15" s="114" customFormat="1" ht="15">
      <c r="A13" s="108">
        <v>2</v>
      </c>
      <c r="B13" s="109">
        <f>'[2]СТАРТ+ (2)'!B87</f>
        <v>13</v>
      </c>
      <c r="C13" s="110" t="str">
        <f>'[2]СТАРТ+ (2)'!C87</f>
        <v>Демидова Дарья,2008,КМС,Бузулук,СШОР</v>
      </c>
      <c r="D13" s="108"/>
      <c r="E13" s="108"/>
      <c r="F13" s="110"/>
      <c r="G13" s="110"/>
      <c r="H13" s="110"/>
      <c r="I13" s="110"/>
      <c r="J13" s="110"/>
      <c r="K13" s="110"/>
      <c r="L13" s="108"/>
      <c r="M13" s="111">
        <f ca="1">SUM(L19)</f>
        <v>201.5</v>
      </c>
      <c r="N13" s="112" t="s">
        <v>12</v>
      </c>
      <c r="O13" s="113" t="str">
        <f>'[2]СТАРТ+ (2)'!S87</f>
        <v>Постниковы Т.Н.,М.В.</v>
      </c>
    </row>
    <row r="14" spans="1:15" ht="12.75" outlineLevel="1">
      <c r="B14" s="116">
        <f t="shared" ref="B14:B19" si="2">B13</f>
        <v>13</v>
      </c>
      <c r="C14" s="117"/>
      <c r="D14" s="108" t="str">
        <f>'[2]СТАРТ+ (2)'!C88</f>
        <v>105в</v>
      </c>
      <c r="E14" s="118">
        <f ca="1">'[2]СТАРТ+ (2)'!D88</f>
        <v>2.4</v>
      </c>
      <c r="F14" s="119">
        <v>7</v>
      </c>
      <c r="G14" s="119">
        <v>7</v>
      </c>
      <c r="H14" s="119">
        <v>6.5</v>
      </c>
      <c r="I14" s="119">
        <v>6.5</v>
      </c>
      <c r="J14" s="119">
        <v>7</v>
      </c>
      <c r="K14" s="120">
        <f>(SUM(F14:J14)-MAX(F14:J14)-MIN(F14:J14))</f>
        <v>20.5</v>
      </c>
      <c r="L14" s="121">
        <f ca="1">(SUM(F14:J14)-MAX(F14:J14)-MIN(F14:J14))*E14</f>
        <v>49.199999999999996</v>
      </c>
      <c r="M14" s="122">
        <f t="shared" ref="M14:M19" ca="1" si="3">M13</f>
        <v>201.5</v>
      </c>
      <c r="N14" s="115"/>
      <c r="O14" s="123"/>
    </row>
    <row r="15" spans="1:15" ht="12.75" outlineLevel="1">
      <c r="B15" s="116">
        <f t="shared" si="2"/>
        <v>13</v>
      </c>
      <c r="C15" s="117"/>
      <c r="D15" s="108" t="str">
        <f>'[2]СТАРТ+ (2)'!E88</f>
        <v>205с</v>
      </c>
      <c r="E15" s="118">
        <f ca="1">'[2]СТАРТ+ (2)'!F88</f>
        <v>2.8</v>
      </c>
      <c r="F15" s="119">
        <v>5</v>
      </c>
      <c r="G15" s="119">
        <v>4</v>
      </c>
      <c r="H15" s="119">
        <v>4</v>
      </c>
      <c r="I15" s="119">
        <v>4.5</v>
      </c>
      <c r="J15" s="119">
        <v>4.5</v>
      </c>
      <c r="K15" s="120">
        <f>(SUM(F15:J15)-MAX(F15:J15)-MIN(F15:J15))</f>
        <v>13</v>
      </c>
      <c r="L15" s="121">
        <f ca="1">(SUM(F15:J15)-MAX(F15:J15)-MIN(F15:J15))*E15</f>
        <v>36.4</v>
      </c>
      <c r="M15" s="122">
        <f t="shared" ca="1" si="3"/>
        <v>201.5</v>
      </c>
      <c r="N15" s="115"/>
      <c r="O15" s="123" t="str">
        <f>'[2]СТАРТ+ (2)'!S89</f>
        <v xml:space="preserve"> </v>
      </c>
    </row>
    <row r="16" spans="1:15" ht="12.75" outlineLevel="1">
      <c r="B16" s="116">
        <f t="shared" si="2"/>
        <v>13</v>
      </c>
      <c r="C16" s="117"/>
      <c r="D16" s="108" t="str">
        <f>'[2]СТАРТ+ (2)'!G88</f>
        <v>305с</v>
      </c>
      <c r="E16" s="118">
        <f ca="1">'[2]СТАРТ+ (2)'!H88</f>
        <v>2.8</v>
      </c>
      <c r="F16" s="119">
        <v>5.5</v>
      </c>
      <c r="G16" s="119">
        <v>5.5</v>
      </c>
      <c r="H16" s="119">
        <v>5</v>
      </c>
      <c r="I16" s="119">
        <v>5</v>
      </c>
      <c r="J16" s="119">
        <v>5</v>
      </c>
      <c r="K16" s="120">
        <f>(SUM(F16:J16)-MAX(F16:J16)-MIN(F16:J16))</f>
        <v>15.5</v>
      </c>
      <c r="L16" s="121">
        <f ca="1">(SUM(F16:J16)-MAX(F16:J16)-MIN(F16:J16))*E16</f>
        <v>43.4</v>
      </c>
      <c r="M16" s="122">
        <f t="shared" ca="1" si="3"/>
        <v>201.5</v>
      </c>
      <c r="N16" s="115"/>
    </row>
    <row r="17" spans="1:15" ht="12.75" outlineLevel="1">
      <c r="B17" s="116">
        <f t="shared" si="2"/>
        <v>13</v>
      </c>
      <c r="C17" s="117"/>
      <c r="D17" s="108" t="str">
        <f>'[2]СТАРТ+ (2)'!I88</f>
        <v>405с</v>
      </c>
      <c r="E17" s="118">
        <f ca="1">'[2]СТАРТ+ (2)'!J88</f>
        <v>2.7</v>
      </c>
      <c r="F17" s="119">
        <v>5</v>
      </c>
      <c r="G17" s="119">
        <v>4</v>
      </c>
      <c r="H17" s="119">
        <v>4</v>
      </c>
      <c r="I17" s="119">
        <v>4.5</v>
      </c>
      <c r="J17" s="119">
        <v>3.5</v>
      </c>
      <c r="K17" s="120">
        <f>(SUM(F17:J17)-MAX(F17:J17)-MIN(F17:J17))</f>
        <v>12.5</v>
      </c>
      <c r="L17" s="121">
        <f ca="1">(SUM(F17:J17)-MAX(F17:J17)-MIN(F17:J17))*E17</f>
        <v>33.75</v>
      </c>
      <c r="M17" s="122">
        <f t="shared" ca="1" si="3"/>
        <v>201.5</v>
      </c>
      <c r="N17" s="115"/>
    </row>
    <row r="18" spans="1:15" ht="12.75" outlineLevel="1">
      <c r="B18" s="116">
        <f t="shared" si="2"/>
        <v>13</v>
      </c>
      <c r="C18" s="125"/>
      <c r="D18" s="108" t="str">
        <f>'[2]СТАРТ+ (2)'!K88</f>
        <v>5134д</v>
      </c>
      <c r="E18" s="118">
        <f ca="1">'[2]СТАРТ+ (2)'!L88</f>
        <v>2.5</v>
      </c>
      <c r="F18" s="119">
        <v>6</v>
      </c>
      <c r="G18" s="119">
        <v>5.5</v>
      </c>
      <c r="H18" s="119">
        <v>5</v>
      </c>
      <c r="I18" s="119">
        <v>5</v>
      </c>
      <c r="J18" s="119">
        <v>4</v>
      </c>
      <c r="K18" s="120">
        <f>(SUM(F18:J18)-MAX(F18:J18)-MIN(F18:J18))</f>
        <v>15.5</v>
      </c>
      <c r="L18" s="121">
        <f ca="1">(SUM(F18:J18)-MAX(F18:J18)-MIN(F18:J18))*E18</f>
        <v>38.75</v>
      </c>
      <c r="M18" s="122">
        <f t="shared" ca="1" si="3"/>
        <v>201.5</v>
      </c>
      <c r="N18" s="115"/>
    </row>
    <row r="19" spans="1:15" ht="12.75" outlineLevel="1">
      <c r="B19" s="116">
        <f t="shared" si="2"/>
        <v>13</v>
      </c>
      <c r="D19" s="112" t="s">
        <v>6</v>
      </c>
      <c r="E19" s="126">
        <f ca="1">SUM(E14:E18)</f>
        <v>13.2</v>
      </c>
      <c r="F19" s="127"/>
      <c r="G19" s="127"/>
      <c r="H19" s="127"/>
      <c r="I19" s="127"/>
      <c r="J19" s="127"/>
      <c r="K19" s="128"/>
      <c r="L19" s="129">
        <f ca="1">SUM(L14:L18)</f>
        <v>201.5</v>
      </c>
      <c r="M19" s="122">
        <f t="shared" ca="1" si="3"/>
        <v>201.5</v>
      </c>
      <c r="N19" s="115"/>
    </row>
    <row r="20" spans="1:15" s="114" customFormat="1" ht="15">
      <c r="A20" s="108">
        <v>3</v>
      </c>
      <c r="B20" s="109">
        <f>'[2]СТАРТ+ (2)'!B45</f>
        <v>7</v>
      </c>
      <c r="C20" s="110" t="str">
        <f>'[2]СТАРТ+ (2)'!C45</f>
        <v>Ледяйкина Александра,2008,I,Саранск,ГАУ РЛЛ "РСЦ Старт"</v>
      </c>
      <c r="D20" s="108"/>
      <c r="E20" s="108"/>
      <c r="F20" s="110"/>
      <c r="G20" s="110"/>
      <c r="H20" s="110"/>
      <c r="I20" s="110"/>
      <c r="J20" s="110"/>
      <c r="K20" s="110"/>
      <c r="L20" s="108"/>
      <c r="M20" s="111">
        <f ca="1">SUM(L26)</f>
        <v>201.20000000000002</v>
      </c>
      <c r="N20" s="112" t="s">
        <v>12</v>
      </c>
      <c r="O20" s="113" t="str">
        <f>'[2]СТАРТ+ (2)'!S45</f>
        <v>Юдина Т.Ю.</v>
      </c>
    </row>
    <row r="21" spans="1:15" ht="12.75" outlineLevel="1">
      <c r="B21" s="116">
        <f t="shared" ref="B21:B26" si="4">B20</f>
        <v>7</v>
      </c>
      <c r="C21" s="117"/>
      <c r="D21" s="108" t="str">
        <f>'[2]СТАРТ+ (2)'!C46</f>
        <v>105в</v>
      </c>
      <c r="E21" s="118">
        <f ca="1">'[2]СТАРТ+ (2)'!D46</f>
        <v>2.4</v>
      </c>
      <c r="F21" s="119">
        <v>6.5</v>
      </c>
      <c r="G21" s="119">
        <v>6.5</v>
      </c>
      <c r="H21" s="119">
        <v>6</v>
      </c>
      <c r="I21" s="119">
        <v>6.5</v>
      </c>
      <c r="J21" s="119">
        <v>6.5</v>
      </c>
      <c r="K21" s="120">
        <f>(SUM(F21:J21)-MAX(F21:J21)-MIN(F21:J21))</f>
        <v>19.5</v>
      </c>
      <c r="L21" s="121">
        <f ca="1">(SUM(F21:J21)-MAX(F21:J21)-MIN(F21:J21))*E21</f>
        <v>46.8</v>
      </c>
      <c r="M21" s="122">
        <f t="shared" ref="M21:M26" ca="1" si="5">M20</f>
        <v>201.20000000000002</v>
      </c>
      <c r="N21" s="115"/>
      <c r="O21" s="130" t="str">
        <f>'[2]СТАРТ+ (2)'!S46</f>
        <v>Летуновский А.В.</v>
      </c>
    </row>
    <row r="22" spans="1:15" ht="12.75" outlineLevel="1">
      <c r="B22" s="116">
        <f t="shared" si="4"/>
        <v>7</v>
      </c>
      <c r="C22" s="117"/>
      <c r="D22" s="108" t="str">
        <f>'[2]СТАРТ+ (2)'!E46</f>
        <v>405с</v>
      </c>
      <c r="E22" s="118">
        <f ca="1">'[2]СТАРТ+ (2)'!F46</f>
        <v>2.7</v>
      </c>
      <c r="F22" s="119">
        <v>4.5</v>
      </c>
      <c r="G22" s="119">
        <v>4</v>
      </c>
      <c r="H22" s="119">
        <v>4</v>
      </c>
      <c r="I22" s="119">
        <v>4.5</v>
      </c>
      <c r="J22" s="119">
        <v>4</v>
      </c>
      <c r="K22" s="120">
        <f>(SUM(F22:J22)-MAX(F22:J22)-MIN(F22:J22))</f>
        <v>12.5</v>
      </c>
      <c r="L22" s="121">
        <f ca="1">(SUM(F22:J22)-MAX(F22:J22)-MIN(F22:J22))*E22</f>
        <v>33.75</v>
      </c>
      <c r="M22" s="122">
        <f t="shared" ca="1" si="5"/>
        <v>201.20000000000002</v>
      </c>
      <c r="N22" s="115"/>
      <c r="O22" s="123" t="str">
        <f>'[2]СТАРТ+ (2)'!S47</f>
        <v xml:space="preserve"> </v>
      </c>
    </row>
    <row r="23" spans="1:15" ht="12.75" outlineLevel="1">
      <c r="B23" s="116">
        <f t="shared" si="4"/>
        <v>7</v>
      </c>
      <c r="C23" s="117"/>
      <c r="D23" s="108" t="str">
        <f>'[2]СТАРТ+ (2)'!G46</f>
        <v>203в</v>
      </c>
      <c r="E23" s="118">
        <f ca="1">'[2]СТАРТ+ (2)'!H46</f>
        <v>2.2000000000000002</v>
      </c>
      <c r="F23" s="119">
        <v>6</v>
      </c>
      <c r="G23" s="119">
        <v>6</v>
      </c>
      <c r="H23" s="119">
        <v>6</v>
      </c>
      <c r="I23" s="119">
        <v>6.5</v>
      </c>
      <c r="J23" s="119">
        <v>6</v>
      </c>
      <c r="K23" s="120">
        <f>(SUM(F23:J23)-MAX(F23:J23)-MIN(F23:J23))</f>
        <v>18</v>
      </c>
      <c r="L23" s="121">
        <f ca="1">(SUM(F23:J23)-MAX(F23:J23)-MIN(F23:J23))*E23</f>
        <v>39.6</v>
      </c>
      <c r="M23" s="122">
        <f t="shared" ca="1" si="5"/>
        <v>201.20000000000002</v>
      </c>
      <c r="N23" s="115"/>
    </row>
    <row r="24" spans="1:15" ht="12.75" outlineLevel="1">
      <c r="B24" s="116">
        <f t="shared" si="4"/>
        <v>7</v>
      </c>
      <c r="C24" s="117"/>
      <c r="D24" s="108" t="str">
        <f>'[2]СТАРТ+ (2)'!I46</f>
        <v>303с</v>
      </c>
      <c r="E24" s="118">
        <f ca="1">'[2]СТАРТ+ (2)'!J46</f>
        <v>2</v>
      </c>
      <c r="F24" s="119">
        <v>6</v>
      </c>
      <c r="G24" s="119">
        <v>6.5</v>
      </c>
      <c r="H24" s="119">
        <v>6</v>
      </c>
      <c r="I24" s="119">
        <v>6.5</v>
      </c>
      <c r="J24" s="119">
        <v>6.5</v>
      </c>
      <c r="K24" s="120">
        <f>(SUM(F24:J24)-MAX(F24:J24)-MIN(F24:J24))</f>
        <v>19</v>
      </c>
      <c r="L24" s="121">
        <f ca="1">(SUM(F24:J24)-MAX(F24:J24)-MIN(F24:J24))*E24</f>
        <v>38</v>
      </c>
      <c r="M24" s="122">
        <f t="shared" ca="1" si="5"/>
        <v>201.20000000000002</v>
      </c>
      <c r="N24" s="115"/>
    </row>
    <row r="25" spans="1:15" ht="12.75" outlineLevel="1">
      <c r="B25" s="116">
        <f t="shared" si="4"/>
        <v>7</v>
      </c>
      <c r="C25" s="125"/>
      <c r="D25" s="108" t="str">
        <f>'[2]СТАРТ+ (2)'!K46</f>
        <v>5132д</v>
      </c>
      <c r="E25" s="118">
        <f ca="1">'[2]СТАРТ+ (2)'!L46</f>
        <v>2.1</v>
      </c>
      <c r="F25" s="119">
        <v>6.5</v>
      </c>
      <c r="G25" s="119">
        <v>7</v>
      </c>
      <c r="H25" s="119">
        <v>6</v>
      </c>
      <c r="I25" s="119">
        <v>7</v>
      </c>
      <c r="J25" s="119">
        <v>7</v>
      </c>
      <c r="K25" s="120">
        <f>(SUM(F25:J25)-MAX(F25:J25)-MIN(F25:J25))</f>
        <v>20.5</v>
      </c>
      <c r="L25" s="121">
        <f ca="1">(SUM(F25:J25)-MAX(F25:J25)-MIN(F25:J25))*E25</f>
        <v>43.050000000000004</v>
      </c>
      <c r="M25" s="122">
        <f t="shared" ca="1" si="5"/>
        <v>201.20000000000002</v>
      </c>
      <c r="N25" s="115"/>
    </row>
    <row r="26" spans="1:15" ht="12.75" outlineLevel="1">
      <c r="B26" s="116">
        <f t="shared" si="4"/>
        <v>7</v>
      </c>
      <c r="D26" s="112" t="s">
        <v>6</v>
      </c>
      <c r="E26" s="126">
        <f ca="1">SUM(E21:E25)</f>
        <v>11.4</v>
      </c>
      <c r="F26" s="127"/>
      <c r="G26" s="127"/>
      <c r="H26" s="127"/>
      <c r="I26" s="127"/>
      <c r="J26" s="127"/>
      <c r="K26" s="128"/>
      <c r="L26" s="129">
        <f ca="1">SUM(L21:L25)</f>
        <v>201.20000000000002</v>
      </c>
      <c r="M26" s="122">
        <f t="shared" ca="1" si="5"/>
        <v>201.20000000000002</v>
      </c>
      <c r="N26" s="115"/>
    </row>
    <row r="27" spans="1:15" s="114" customFormat="1" ht="15">
      <c r="A27" s="108">
        <v>4</v>
      </c>
      <c r="B27" s="109">
        <f>'[2]СТАРТ+ (2)'!B52</f>
        <v>8</v>
      </c>
      <c r="C27" s="110" t="str">
        <f>'[2]СТАРТ+ (2)'!C52</f>
        <v>Грузинская Варвара,2008,КМС,Москва,"Юность Москвы"</v>
      </c>
      <c r="D27" s="108"/>
      <c r="E27" s="108"/>
      <c r="F27" s="110"/>
      <c r="G27" s="110"/>
      <c r="H27" s="110"/>
      <c r="I27" s="110"/>
      <c r="J27" s="110"/>
      <c r="K27" s="110"/>
      <c r="L27" s="108"/>
      <c r="M27" s="111">
        <f ca="1">SUM(L33)</f>
        <v>196</v>
      </c>
      <c r="N27" s="112" t="s">
        <v>12</v>
      </c>
      <c r="O27" s="113" t="str">
        <f>'[2]СТАРТ+ (2)'!S52</f>
        <v>Николаева М.А.</v>
      </c>
    </row>
    <row r="28" spans="1:15" ht="12.75" outlineLevel="1">
      <c r="B28" s="116">
        <f t="shared" ref="B28:B33" si="6">B27</f>
        <v>8</v>
      </c>
      <c r="C28" s="117"/>
      <c r="D28" s="108" t="str">
        <f>'[2]СТАРТ+ (2)'!C53</f>
        <v>105в</v>
      </c>
      <c r="E28" s="118">
        <f ca="1">'[2]СТАРТ+ (2)'!D53</f>
        <v>2.4</v>
      </c>
      <c r="F28" s="119">
        <v>4</v>
      </c>
      <c r="G28" s="119">
        <v>3</v>
      </c>
      <c r="H28" s="119">
        <v>2.5</v>
      </c>
      <c r="I28" s="119">
        <v>3</v>
      </c>
      <c r="J28" s="119">
        <v>3.5</v>
      </c>
      <c r="K28" s="120">
        <f>(SUM(F28:J28)-MAX(F28:J28)-MIN(F28:J28))</f>
        <v>9.5</v>
      </c>
      <c r="L28" s="121">
        <f ca="1">(SUM(F28:J28)-MAX(F28:J28)-MIN(F28:J28))*E28</f>
        <v>22.8</v>
      </c>
      <c r="M28" s="122">
        <f t="shared" ref="M28:M33" ca="1" si="7">M27</f>
        <v>196</v>
      </c>
      <c r="N28" s="115"/>
      <c r="O28" s="130" t="str">
        <f>'[2]СТАРТ+ (2)'!S53</f>
        <v>Якушин С.В.</v>
      </c>
    </row>
    <row r="29" spans="1:15" ht="12.75" outlineLevel="1">
      <c r="B29" s="116">
        <f t="shared" si="6"/>
        <v>8</v>
      </c>
      <c r="C29" s="117"/>
      <c r="D29" s="108" t="str">
        <f>'[2]СТАРТ+ (2)'!E53</f>
        <v>405с</v>
      </c>
      <c r="E29" s="118">
        <f ca="1">'[2]СТАРТ+ (2)'!F53</f>
        <v>2.7</v>
      </c>
      <c r="F29" s="119">
        <v>7</v>
      </c>
      <c r="G29" s="119">
        <v>7</v>
      </c>
      <c r="H29" s="119">
        <v>7</v>
      </c>
      <c r="I29" s="119">
        <v>7</v>
      </c>
      <c r="J29" s="119">
        <v>6.5</v>
      </c>
      <c r="K29" s="120">
        <f>(SUM(F29:J29)-MAX(F29:J29)-MIN(F29:J29))</f>
        <v>21</v>
      </c>
      <c r="L29" s="121">
        <f ca="1">(SUM(F29:J29)-MAX(F29:J29)-MIN(F29:J29))*E29</f>
        <v>56.7</v>
      </c>
      <c r="M29" s="122">
        <f t="shared" ca="1" si="7"/>
        <v>196</v>
      </c>
      <c r="N29" s="115"/>
      <c r="O29" s="123"/>
    </row>
    <row r="30" spans="1:15" ht="12.75" outlineLevel="1">
      <c r="B30" s="116">
        <f t="shared" si="6"/>
        <v>8</v>
      </c>
      <c r="C30" s="117"/>
      <c r="D30" s="108" t="str">
        <f>'[2]СТАРТ+ (2)'!G53</f>
        <v>5134д</v>
      </c>
      <c r="E30" s="118">
        <f ca="1">'[2]СТАРТ+ (2)'!H53</f>
        <v>2.5</v>
      </c>
      <c r="F30" s="119">
        <v>5.5</v>
      </c>
      <c r="G30" s="119">
        <v>6</v>
      </c>
      <c r="H30" s="119">
        <v>5</v>
      </c>
      <c r="I30" s="119">
        <v>5</v>
      </c>
      <c r="J30" s="119">
        <v>5</v>
      </c>
      <c r="K30" s="120">
        <f>(SUM(F30:J30)-MAX(F30:J30)-MIN(F30:J30))</f>
        <v>15.5</v>
      </c>
      <c r="L30" s="121">
        <f ca="1">(SUM(F30:J30)-MAX(F30:J30)-MIN(F30:J30))*E30</f>
        <v>38.75</v>
      </c>
      <c r="M30" s="122">
        <f t="shared" ca="1" si="7"/>
        <v>196</v>
      </c>
      <c r="N30" s="115"/>
    </row>
    <row r="31" spans="1:15" ht="12.75" outlineLevel="1">
      <c r="B31" s="116">
        <f t="shared" si="6"/>
        <v>8</v>
      </c>
      <c r="C31" s="117"/>
      <c r="D31" s="108" t="str">
        <f>'[2]СТАРТ+ (2)'!I53</f>
        <v>303в</v>
      </c>
      <c r="E31" s="118">
        <f ca="1">'[2]СТАРТ+ (2)'!J53</f>
        <v>2.2999999999999998</v>
      </c>
      <c r="F31" s="119">
        <v>6.5</v>
      </c>
      <c r="G31" s="119">
        <v>7</v>
      </c>
      <c r="H31" s="119">
        <v>6</v>
      </c>
      <c r="I31" s="119">
        <v>6</v>
      </c>
      <c r="J31" s="119">
        <v>6</v>
      </c>
      <c r="K31" s="120">
        <f>(SUM(F31:J31)-MAX(F31:J31)-MIN(F31:J31))</f>
        <v>18.5</v>
      </c>
      <c r="L31" s="121">
        <f ca="1">(SUM(F31:J31)-MAX(F31:J31)-MIN(F31:J31))*E31</f>
        <v>42.55</v>
      </c>
      <c r="M31" s="122">
        <f t="shared" ca="1" si="7"/>
        <v>196</v>
      </c>
      <c r="N31" s="115"/>
    </row>
    <row r="32" spans="1:15" ht="12.75" outlineLevel="1">
      <c r="B32" s="116">
        <f t="shared" si="6"/>
        <v>8</v>
      </c>
      <c r="C32" s="125"/>
      <c r="D32" s="108" t="str">
        <f>'[2]СТАРТ+ (2)'!K53</f>
        <v>203в</v>
      </c>
      <c r="E32" s="118">
        <f ca="1">'[2]СТАРТ+ (2)'!L53</f>
        <v>2.2000000000000002</v>
      </c>
      <c r="F32" s="119">
        <v>6.5</v>
      </c>
      <c r="G32" s="119">
        <v>6</v>
      </c>
      <c r="H32" s="119">
        <v>5</v>
      </c>
      <c r="I32" s="119">
        <v>5</v>
      </c>
      <c r="J32" s="119">
        <v>5</v>
      </c>
      <c r="K32" s="120">
        <f>(SUM(F32:J32)-MAX(F32:J32)-MIN(F32:J32))</f>
        <v>16</v>
      </c>
      <c r="L32" s="121">
        <f ca="1">(SUM(F32:J32)-MAX(F32:J32)-MIN(F32:J32))*E32</f>
        <v>35.200000000000003</v>
      </c>
      <c r="M32" s="122">
        <f t="shared" ca="1" si="7"/>
        <v>196</v>
      </c>
      <c r="N32" s="115"/>
    </row>
    <row r="33" spans="1:15" ht="12.75" outlineLevel="1">
      <c r="B33" s="116">
        <f t="shared" si="6"/>
        <v>8</v>
      </c>
      <c r="D33" s="112" t="s">
        <v>6</v>
      </c>
      <c r="E33" s="126">
        <f ca="1">SUM(E28:E32)</f>
        <v>12.099999999999998</v>
      </c>
      <c r="F33" s="127"/>
      <c r="G33" s="127"/>
      <c r="H33" s="127"/>
      <c r="I33" s="127"/>
      <c r="J33" s="127"/>
      <c r="K33" s="128"/>
      <c r="L33" s="129">
        <f ca="1">SUM(L28:L32)</f>
        <v>196</v>
      </c>
      <c r="M33" s="122">
        <f t="shared" ca="1" si="7"/>
        <v>196</v>
      </c>
      <c r="N33" s="115"/>
    </row>
    <row r="34" spans="1:15" s="114" customFormat="1" ht="15">
      <c r="A34" s="108">
        <v>5</v>
      </c>
      <c r="B34" s="109">
        <f>'[2]СТАРТ+ (2)'!B38</f>
        <v>6</v>
      </c>
      <c r="C34" s="110" t="str">
        <f>'[2]СТАРТ+ (2)'!C38</f>
        <v>Сагитова Карина,2008,II,Челябинск,Школа интернат сп.профиля</v>
      </c>
      <c r="D34" s="108"/>
      <c r="E34" s="108"/>
      <c r="F34" s="110"/>
      <c r="G34" s="110"/>
      <c r="H34" s="110"/>
      <c r="I34" s="110"/>
      <c r="J34" s="110"/>
      <c r="K34" s="110"/>
      <c r="L34" s="108"/>
      <c r="M34" s="111">
        <f ca="1">SUM(L40)</f>
        <v>174.55</v>
      </c>
      <c r="N34" s="112" t="s">
        <v>12</v>
      </c>
      <c r="O34" s="113" t="str">
        <f>'[2]СТАРТ+ (2)'!S38</f>
        <v>Дубинкин Г.П.</v>
      </c>
    </row>
    <row r="35" spans="1:15" ht="12.75" outlineLevel="1">
      <c r="B35" s="116">
        <f t="shared" ref="B35:B40" si="8">B34</f>
        <v>6</v>
      </c>
      <c r="C35" s="117"/>
      <c r="D35" s="108" t="str">
        <f>'[2]СТАРТ+ (2)'!C39</f>
        <v>403в</v>
      </c>
      <c r="E35" s="118">
        <f ca="1">'[2]СТАРТ+ (2)'!D39</f>
        <v>2.1</v>
      </c>
      <c r="F35" s="119">
        <v>4.5</v>
      </c>
      <c r="G35" s="119">
        <v>4</v>
      </c>
      <c r="H35" s="119">
        <v>4.5</v>
      </c>
      <c r="I35" s="119">
        <v>4.5</v>
      </c>
      <c r="J35" s="119">
        <v>4</v>
      </c>
      <c r="K35" s="120">
        <f>(SUM(F35:J35)-MAX(F35:J35)-MIN(F35:J35))</f>
        <v>13</v>
      </c>
      <c r="L35" s="121">
        <f ca="1">(SUM(F35:J35)-MAX(F35:J35)-MIN(F35:J35))*E35</f>
        <v>27.3</v>
      </c>
      <c r="M35" s="122">
        <f t="shared" ref="M35:M40" ca="1" si="9">M34</f>
        <v>174.55</v>
      </c>
      <c r="N35" s="115"/>
      <c r="O35" s="123"/>
    </row>
    <row r="36" spans="1:15" ht="12.75" outlineLevel="1">
      <c r="B36" s="116">
        <f t="shared" si="8"/>
        <v>6</v>
      </c>
      <c r="C36" s="117"/>
      <c r="D36" s="108" t="str">
        <f>'[2]СТАРТ+ (2)'!E39</f>
        <v>105в</v>
      </c>
      <c r="E36" s="118">
        <f ca="1">'[2]СТАРТ+ (2)'!F39</f>
        <v>2.4</v>
      </c>
      <c r="F36" s="119">
        <v>5</v>
      </c>
      <c r="G36" s="119">
        <v>4.5</v>
      </c>
      <c r="H36" s="119">
        <v>5</v>
      </c>
      <c r="I36" s="119">
        <v>5</v>
      </c>
      <c r="J36" s="119">
        <v>4.5</v>
      </c>
      <c r="K36" s="120">
        <f>(SUM(F36:J36)-MAX(F36:J36)-MIN(F36:J36))</f>
        <v>14.5</v>
      </c>
      <c r="L36" s="121">
        <f ca="1">(SUM(F36:J36)-MAX(F36:J36)-MIN(F36:J36))*E36</f>
        <v>34.799999999999997</v>
      </c>
      <c r="M36" s="122">
        <f t="shared" ca="1" si="9"/>
        <v>174.55</v>
      </c>
      <c r="N36" s="115"/>
      <c r="O36" s="123" t="str">
        <f>'[2]СТАРТ+ (2)'!S40</f>
        <v xml:space="preserve"> </v>
      </c>
    </row>
    <row r="37" spans="1:15" ht="12.75" outlineLevel="1">
      <c r="B37" s="116">
        <f t="shared" si="8"/>
        <v>6</v>
      </c>
      <c r="C37" s="117"/>
      <c r="D37" s="108" t="str">
        <f>'[2]СТАРТ+ (2)'!G39</f>
        <v>203в</v>
      </c>
      <c r="E37" s="118">
        <f ca="1">'[2]СТАРТ+ (2)'!H39</f>
        <v>2.2000000000000002</v>
      </c>
      <c r="F37" s="119">
        <v>5.5</v>
      </c>
      <c r="G37" s="119">
        <v>5.5</v>
      </c>
      <c r="H37" s="119">
        <v>5.5</v>
      </c>
      <c r="I37" s="119">
        <v>6.5</v>
      </c>
      <c r="J37" s="119">
        <v>5.5</v>
      </c>
      <c r="K37" s="120">
        <f>(SUM(F37:J37)-MAX(F37:J37)-MIN(F37:J37))</f>
        <v>16.5</v>
      </c>
      <c r="L37" s="121">
        <f ca="1">(SUM(F37:J37)-MAX(F37:J37)-MIN(F37:J37))*E37</f>
        <v>36.300000000000004</v>
      </c>
      <c r="M37" s="122">
        <f t="shared" ca="1" si="9"/>
        <v>174.55</v>
      </c>
      <c r="N37" s="115"/>
    </row>
    <row r="38" spans="1:15" ht="12.75" outlineLevel="1">
      <c r="B38" s="116">
        <f t="shared" si="8"/>
        <v>6</v>
      </c>
      <c r="C38" s="117"/>
      <c r="D38" s="108" t="str">
        <f>'[2]СТАРТ+ (2)'!I39</f>
        <v>5134д</v>
      </c>
      <c r="E38" s="118">
        <f ca="1">'[2]СТАРТ+ (2)'!J39</f>
        <v>2.5</v>
      </c>
      <c r="F38" s="119">
        <v>5.5</v>
      </c>
      <c r="G38" s="119">
        <v>6</v>
      </c>
      <c r="H38" s="119">
        <v>6</v>
      </c>
      <c r="I38" s="119">
        <v>6</v>
      </c>
      <c r="J38" s="119">
        <v>5</v>
      </c>
      <c r="K38" s="120">
        <f>(SUM(F38:J38)-MAX(F38:J38)-MIN(F38:J38))</f>
        <v>17.5</v>
      </c>
      <c r="L38" s="121">
        <f ca="1">(SUM(F38:J38)-MAX(F38:J38)-MIN(F38:J38))*E38</f>
        <v>43.75</v>
      </c>
      <c r="M38" s="122">
        <f t="shared" ca="1" si="9"/>
        <v>174.55</v>
      </c>
      <c r="N38" s="115"/>
    </row>
    <row r="39" spans="1:15" ht="12.75" outlineLevel="1">
      <c r="B39" s="116">
        <f t="shared" si="8"/>
        <v>6</v>
      </c>
      <c r="C39" s="125"/>
      <c r="D39" s="108" t="str">
        <f>'[2]СТАРТ+ (2)'!K39</f>
        <v>405с</v>
      </c>
      <c r="E39" s="118">
        <f ca="1">'[2]СТАРТ+ (2)'!L39</f>
        <v>2.7</v>
      </c>
      <c r="F39" s="119">
        <v>4</v>
      </c>
      <c r="G39" s="119">
        <v>4</v>
      </c>
      <c r="H39" s="119">
        <v>4.5</v>
      </c>
      <c r="I39" s="119">
        <v>4</v>
      </c>
      <c r="J39" s="119">
        <v>3.5</v>
      </c>
      <c r="K39" s="120">
        <f>(SUM(F39:J39)-MAX(F39:J39)-MIN(F39:J39))</f>
        <v>12</v>
      </c>
      <c r="L39" s="121">
        <f ca="1">(SUM(F39:J39)-MAX(F39:J39)-MIN(F39:J39))*E39</f>
        <v>32.400000000000006</v>
      </c>
      <c r="M39" s="122">
        <f t="shared" ca="1" si="9"/>
        <v>174.55</v>
      </c>
      <c r="N39" s="115"/>
    </row>
    <row r="40" spans="1:15" ht="12.75" outlineLevel="1">
      <c r="B40" s="116">
        <f t="shared" si="8"/>
        <v>6</v>
      </c>
      <c r="D40" s="112" t="s">
        <v>6</v>
      </c>
      <c r="E40" s="126">
        <f ca="1">SUM(E35:E39)</f>
        <v>11.899999999999999</v>
      </c>
      <c r="F40" s="127"/>
      <c r="G40" s="127"/>
      <c r="H40" s="127"/>
      <c r="I40" s="127"/>
      <c r="J40" s="127"/>
      <c r="K40" s="128"/>
      <c r="L40" s="129">
        <f ca="1">SUM(L35:L39)</f>
        <v>174.55</v>
      </c>
      <c r="M40" s="122">
        <f t="shared" ca="1" si="9"/>
        <v>174.55</v>
      </c>
      <c r="N40" s="115"/>
    </row>
    <row r="41" spans="1:15" s="114" customFormat="1" ht="15">
      <c r="A41" s="108">
        <v>6</v>
      </c>
      <c r="B41" s="109">
        <f>'[2]СТАРТ+ (2)'!B3</f>
        <v>1</v>
      </c>
      <c r="C41" s="110" t="str">
        <f>'[2]СТАРТ+ (2)'!C3</f>
        <v>Кондратьева Анастасия,2008,КМС,Москва,"Юность Москвы"</v>
      </c>
      <c r="D41" s="108"/>
      <c r="E41" s="108"/>
      <c r="F41" s="110"/>
      <c r="G41" s="110"/>
      <c r="H41" s="110"/>
      <c r="I41" s="110"/>
      <c r="J41" s="110"/>
      <c r="K41" s="110"/>
      <c r="L41" s="108"/>
      <c r="M41" s="111">
        <f ca="1">SUM(L47)</f>
        <v>173.75</v>
      </c>
      <c r="N41" s="131"/>
      <c r="O41" s="113" t="str">
        <f>'[2]СТАРТ+ (2)'!S3</f>
        <v>Николаева М.А.</v>
      </c>
    </row>
    <row r="42" spans="1:15" ht="12.75" outlineLevel="1">
      <c r="B42" s="116">
        <f t="shared" ref="B42:B47" si="10">B41</f>
        <v>1</v>
      </c>
      <c r="C42" s="117"/>
      <c r="D42" s="108" t="str">
        <f>'[2]СТАРТ+ (2)'!C4</f>
        <v>105в</v>
      </c>
      <c r="E42" s="118">
        <f ca="1">'[2]СТАРТ+ (2)'!D4</f>
        <v>2.4</v>
      </c>
      <c r="F42" s="119">
        <v>5.5</v>
      </c>
      <c r="G42" s="119">
        <v>5</v>
      </c>
      <c r="H42" s="119">
        <v>4.5</v>
      </c>
      <c r="I42" s="119">
        <v>4</v>
      </c>
      <c r="J42" s="119">
        <v>5</v>
      </c>
      <c r="K42" s="120">
        <f>(SUM(F42:J42)-MAX(F42:J42)-MIN(F42:J42))</f>
        <v>14.5</v>
      </c>
      <c r="L42" s="121">
        <f ca="1">(SUM(F42:J42)-MAX(F42:J42)-MIN(F42:J42))*E42</f>
        <v>34.799999999999997</v>
      </c>
      <c r="M42" s="122">
        <f t="shared" ref="M42:M47" ca="1" si="11">M41</f>
        <v>173.75</v>
      </c>
      <c r="N42" s="115"/>
      <c r="O42" s="123"/>
    </row>
    <row r="43" spans="1:15" ht="12.75" outlineLevel="1">
      <c r="B43" s="116">
        <f t="shared" si="10"/>
        <v>1</v>
      </c>
      <c r="C43" s="117"/>
      <c r="D43" s="108" t="str">
        <f>'[2]СТАРТ+ (2)'!E4</f>
        <v>405с</v>
      </c>
      <c r="E43" s="118">
        <f ca="1">'[2]СТАРТ+ (2)'!F4</f>
        <v>2.7</v>
      </c>
      <c r="F43" s="119">
        <v>4</v>
      </c>
      <c r="G43" s="119">
        <v>3.5</v>
      </c>
      <c r="H43" s="119">
        <v>4</v>
      </c>
      <c r="I43" s="119">
        <v>3</v>
      </c>
      <c r="J43" s="119">
        <v>2.5</v>
      </c>
      <c r="K43" s="120">
        <f>(SUM(F43:J43)-MAX(F43:J43)-MIN(F43:J43))</f>
        <v>10.5</v>
      </c>
      <c r="L43" s="121">
        <f ca="1">(SUM(F43:J43)-MAX(F43:J43)-MIN(F43:J43))*E43</f>
        <v>28.35</v>
      </c>
      <c r="M43" s="122">
        <f t="shared" ca="1" si="11"/>
        <v>173.75</v>
      </c>
      <c r="N43" s="115"/>
      <c r="O43" s="123" t="str">
        <f>'[2]СТАРТ+ (2)'!S5</f>
        <v xml:space="preserve"> </v>
      </c>
    </row>
    <row r="44" spans="1:15" ht="12.75" outlineLevel="1">
      <c r="B44" s="116">
        <f t="shared" si="10"/>
        <v>1</v>
      </c>
      <c r="C44" s="117"/>
      <c r="D44" s="108" t="str">
        <f>'[2]СТАРТ+ (2)'!G4</f>
        <v>203в</v>
      </c>
      <c r="E44" s="118">
        <f ca="1">'[2]СТАРТ+ (2)'!H4</f>
        <v>2.2000000000000002</v>
      </c>
      <c r="F44" s="119">
        <v>4</v>
      </c>
      <c r="G44" s="119">
        <v>4</v>
      </c>
      <c r="H44" s="119">
        <v>3.5</v>
      </c>
      <c r="I44" s="119">
        <v>3.5</v>
      </c>
      <c r="J44" s="119">
        <v>3.5</v>
      </c>
      <c r="K44" s="120">
        <f>(SUM(F44:J44)-MAX(F44:J44)-MIN(F44:J44))</f>
        <v>11</v>
      </c>
      <c r="L44" s="121">
        <f ca="1">(SUM(F44:J44)-MAX(F44:J44)-MIN(F44:J44))*E44</f>
        <v>24.200000000000003</v>
      </c>
      <c r="M44" s="122">
        <f t="shared" ca="1" si="11"/>
        <v>173.75</v>
      </c>
      <c r="N44" s="115"/>
    </row>
    <row r="45" spans="1:15" ht="12.75" outlineLevel="1">
      <c r="B45" s="116">
        <f t="shared" si="10"/>
        <v>1</v>
      </c>
      <c r="C45" s="117"/>
      <c r="D45" s="108" t="str">
        <f>'[2]СТАРТ+ (2)'!I4</f>
        <v>303в</v>
      </c>
      <c r="E45" s="118">
        <f ca="1">'[2]СТАРТ+ (2)'!J4</f>
        <v>2.2999999999999998</v>
      </c>
      <c r="F45" s="119">
        <v>6.5</v>
      </c>
      <c r="G45" s="119">
        <v>6.5</v>
      </c>
      <c r="H45" s="119">
        <v>5.5</v>
      </c>
      <c r="I45" s="119">
        <v>6</v>
      </c>
      <c r="J45" s="119">
        <v>5.5</v>
      </c>
      <c r="K45" s="120">
        <f>(SUM(F45:J45)-MAX(F45:J45)-MIN(F45:J45))</f>
        <v>18</v>
      </c>
      <c r="L45" s="121">
        <f ca="1">(SUM(F45:J45)-MAX(F45:J45)-MIN(F45:J45))*E45</f>
        <v>41.4</v>
      </c>
      <c r="M45" s="122">
        <f t="shared" ca="1" si="11"/>
        <v>173.75</v>
      </c>
      <c r="N45" s="115"/>
    </row>
    <row r="46" spans="1:15" ht="12.75" outlineLevel="1">
      <c r="B46" s="116">
        <f t="shared" si="10"/>
        <v>1</v>
      </c>
      <c r="C46" s="125"/>
      <c r="D46" s="108" t="str">
        <f>'[2]СТАРТ+ (2)'!K4</f>
        <v>5134д</v>
      </c>
      <c r="E46" s="118">
        <f ca="1">'[2]СТАРТ+ (2)'!L4</f>
        <v>2.5</v>
      </c>
      <c r="F46" s="119">
        <v>6.5</v>
      </c>
      <c r="G46" s="119">
        <v>6.5</v>
      </c>
      <c r="H46" s="119">
        <v>5.5</v>
      </c>
      <c r="I46" s="119">
        <v>5.5</v>
      </c>
      <c r="J46" s="119">
        <v>6</v>
      </c>
      <c r="K46" s="120">
        <f>(SUM(F46:J46)-MAX(F46:J46)-MIN(F46:J46))</f>
        <v>18</v>
      </c>
      <c r="L46" s="121">
        <f ca="1">(SUM(F46:J46)-MAX(F46:J46)-MIN(F46:J46))*E46</f>
        <v>45</v>
      </c>
      <c r="M46" s="122">
        <f t="shared" ca="1" si="11"/>
        <v>173.75</v>
      </c>
      <c r="N46" s="115"/>
    </row>
    <row r="47" spans="1:15" ht="12.75" outlineLevel="1">
      <c r="B47" s="116">
        <f t="shared" si="10"/>
        <v>1</v>
      </c>
      <c r="D47" s="112" t="s">
        <v>6</v>
      </c>
      <c r="E47" s="126">
        <f ca="1">SUM(E42:E46)</f>
        <v>12.1</v>
      </c>
      <c r="F47" s="127"/>
      <c r="G47" s="127"/>
      <c r="H47" s="127"/>
      <c r="I47" s="127"/>
      <c r="J47" s="127"/>
      <c r="K47" s="128"/>
      <c r="L47" s="129">
        <f ca="1">SUM(L42:L46)</f>
        <v>173.75</v>
      </c>
      <c r="M47" s="122">
        <f t="shared" ca="1" si="11"/>
        <v>173.75</v>
      </c>
      <c r="N47" s="115"/>
    </row>
    <row r="48" spans="1:15" s="114" customFormat="1" ht="15">
      <c r="A48" s="108">
        <v>7</v>
      </c>
      <c r="B48" s="109">
        <f>'[2]СТАРТ+ (2)'!B66</f>
        <v>10</v>
      </c>
      <c r="C48" s="110" t="str">
        <f>'[2]СТАРТ+ (2)'!C66</f>
        <v>Кугаевская Елизавета,2009,II,Челябинск,Школа интернат сп.профиля</v>
      </c>
      <c r="D48" s="108"/>
      <c r="E48" s="108"/>
      <c r="F48" s="110"/>
      <c r="G48" s="110"/>
      <c r="H48" s="110"/>
      <c r="I48" s="110"/>
      <c r="J48" s="110"/>
      <c r="K48" s="110"/>
      <c r="L48" s="108"/>
      <c r="M48" s="111">
        <f ca="1">SUM(L54)</f>
        <v>162.25</v>
      </c>
      <c r="N48" s="112" t="s">
        <v>12</v>
      </c>
      <c r="O48" s="113" t="str">
        <f>'[2]СТАРТ+ (2)'!S66</f>
        <v>Дубинкин Г.П.</v>
      </c>
    </row>
    <row r="49" spans="1:15" ht="12.75" outlineLevel="1">
      <c r="B49" s="116">
        <f t="shared" ref="B49:B54" si="12">B48</f>
        <v>10</v>
      </c>
      <c r="C49" s="117"/>
      <c r="D49" s="108" t="str">
        <f>'[2]СТАРТ+ (2)'!C67</f>
        <v>201в</v>
      </c>
      <c r="E49" s="118">
        <f ca="1">'[2]СТАРТ+ (2)'!D67</f>
        <v>1.8</v>
      </c>
      <c r="F49" s="119">
        <v>6.5</v>
      </c>
      <c r="G49" s="119">
        <v>6.5</v>
      </c>
      <c r="H49" s="119">
        <v>6.5</v>
      </c>
      <c r="I49" s="119">
        <v>6.5</v>
      </c>
      <c r="J49" s="119">
        <v>6</v>
      </c>
      <c r="K49" s="120">
        <f>(SUM(F49:J49)-MAX(F49:J49)-MIN(F49:J49))</f>
        <v>19.5</v>
      </c>
      <c r="L49" s="121">
        <f ca="1">(SUM(F49:J49)-MAX(F49:J49)-MIN(F49:J49))*E49</f>
        <v>35.1</v>
      </c>
      <c r="M49" s="122">
        <f t="shared" ref="M49:M54" ca="1" si="13">M48</f>
        <v>162.25</v>
      </c>
      <c r="N49" s="115"/>
      <c r="O49" s="123"/>
    </row>
    <row r="50" spans="1:15" ht="12.75" outlineLevel="1">
      <c r="B50" s="116">
        <f t="shared" si="12"/>
        <v>10</v>
      </c>
      <c r="C50" s="117"/>
      <c r="D50" s="108" t="str">
        <f>'[2]СТАРТ+ (2)'!E67</f>
        <v>301в</v>
      </c>
      <c r="E50" s="118">
        <f ca="1">'[2]СТАРТ+ (2)'!F67</f>
        <v>1.9</v>
      </c>
      <c r="F50" s="119">
        <v>6</v>
      </c>
      <c r="G50" s="119">
        <v>6</v>
      </c>
      <c r="H50" s="119">
        <v>6.5</v>
      </c>
      <c r="I50" s="119">
        <v>6.5</v>
      </c>
      <c r="J50" s="119">
        <v>6.5</v>
      </c>
      <c r="K50" s="120">
        <f>(SUM(F50:J50)-MAX(F50:J50)-MIN(F50:J50))</f>
        <v>19</v>
      </c>
      <c r="L50" s="121">
        <f ca="1">(SUM(F50:J50)-MAX(F50:J50)-MIN(F50:J50))*E50</f>
        <v>36.1</v>
      </c>
      <c r="M50" s="122">
        <f t="shared" ca="1" si="13"/>
        <v>162.25</v>
      </c>
      <c r="N50" s="115"/>
      <c r="O50" s="123" t="str">
        <f>'[2]СТАРТ+ (2)'!S68</f>
        <v xml:space="preserve"> </v>
      </c>
    </row>
    <row r="51" spans="1:15" ht="12.75" outlineLevel="1">
      <c r="B51" s="116">
        <f t="shared" si="12"/>
        <v>10</v>
      </c>
      <c r="C51" s="117"/>
      <c r="D51" s="108" t="str">
        <f>'[2]СТАРТ+ (2)'!G67</f>
        <v>403в</v>
      </c>
      <c r="E51" s="118">
        <f ca="1">'[2]СТАРТ+ (2)'!H67</f>
        <v>2.1</v>
      </c>
      <c r="F51" s="119">
        <v>4.5</v>
      </c>
      <c r="G51" s="119">
        <v>4.5</v>
      </c>
      <c r="H51" s="119">
        <v>5</v>
      </c>
      <c r="I51" s="119">
        <v>4.5</v>
      </c>
      <c r="J51" s="119">
        <v>4.5</v>
      </c>
      <c r="K51" s="120">
        <f>(SUM(F51:J51)-MAX(F51:J51)-MIN(F51:J51))</f>
        <v>13.5</v>
      </c>
      <c r="L51" s="121">
        <f ca="1">(SUM(F51:J51)-MAX(F51:J51)-MIN(F51:J51))*E51</f>
        <v>28.35</v>
      </c>
      <c r="M51" s="122">
        <f t="shared" ca="1" si="13"/>
        <v>162.25</v>
      </c>
      <c r="N51" s="115"/>
    </row>
    <row r="52" spans="1:15" ht="12.75" outlineLevel="1">
      <c r="B52" s="116">
        <f t="shared" si="12"/>
        <v>10</v>
      </c>
      <c r="C52" s="117"/>
      <c r="D52" s="108" t="str">
        <f>'[2]СТАРТ+ (2)'!I67</f>
        <v>105с</v>
      </c>
      <c r="E52" s="118">
        <f ca="1">'[2]СТАРТ+ (2)'!J67</f>
        <v>2.2000000000000002</v>
      </c>
      <c r="F52" s="119">
        <v>4.5</v>
      </c>
      <c r="G52" s="119">
        <v>4.5</v>
      </c>
      <c r="H52" s="119">
        <v>5.5</v>
      </c>
      <c r="I52" s="119">
        <v>4.5</v>
      </c>
      <c r="J52" s="119">
        <v>4</v>
      </c>
      <c r="K52" s="120">
        <f>(SUM(F52:J52)-MAX(F52:J52)-MIN(F52:J52))</f>
        <v>13.5</v>
      </c>
      <c r="L52" s="121">
        <f ca="1">(SUM(F52:J52)-MAX(F52:J52)-MIN(F52:J52))*E52</f>
        <v>29.700000000000003</v>
      </c>
      <c r="M52" s="122">
        <f t="shared" ca="1" si="13"/>
        <v>162.25</v>
      </c>
      <c r="N52" s="115"/>
    </row>
    <row r="53" spans="1:15" ht="12.75" outlineLevel="1">
      <c r="B53" s="116">
        <f t="shared" si="12"/>
        <v>10</v>
      </c>
      <c r="C53" s="125"/>
      <c r="D53" s="108" t="str">
        <f>'[2]СТАРТ+ (2)'!K67</f>
        <v>203в</v>
      </c>
      <c r="E53" s="118">
        <f ca="1">'[2]СТАРТ+ (2)'!L67</f>
        <v>2.2000000000000002</v>
      </c>
      <c r="F53" s="119">
        <v>5</v>
      </c>
      <c r="G53" s="119">
        <v>5</v>
      </c>
      <c r="H53" s="119">
        <v>5.5</v>
      </c>
      <c r="I53" s="119">
        <v>5</v>
      </c>
      <c r="J53" s="119">
        <v>5</v>
      </c>
      <c r="K53" s="120">
        <f>(SUM(F53:J53)-MAX(F53:J53)-MIN(F53:J53))</f>
        <v>15</v>
      </c>
      <c r="L53" s="121">
        <f ca="1">(SUM(F53:J53)-MAX(F53:J53)-MIN(F53:J53))*E53</f>
        <v>33</v>
      </c>
      <c r="M53" s="122">
        <f t="shared" ca="1" si="13"/>
        <v>162.25</v>
      </c>
      <c r="N53" s="115"/>
    </row>
    <row r="54" spans="1:15" ht="12.75" outlineLevel="1">
      <c r="B54" s="116">
        <f t="shared" si="12"/>
        <v>10</v>
      </c>
      <c r="D54" s="112" t="s">
        <v>6</v>
      </c>
      <c r="E54" s="126">
        <f ca="1">SUM(E49:E53)</f>
        <v>10.199999999999999</v>
      </c>
      <c r="F54" s="127"/>
      <c r="G54" s="127"/>
      <c r="H54" s="127"/>
      <c r="I54" s="127"/>
      <c r="J54" s="127"/>
      <c r="K54" s="128"/>
      <c r="L54" s="129">
        <f ca="1">SUM(L49:L53)</f>
        <v>162.25</v>
      </c>
      <c r="M54" s="122">
        <f t="shared" ca="1" si="13"/>
        <v>162.25</v>
      </c>
      <c r="N54" s="115"/>
    </row>
    <row r="55" spans="1:15" s="114" customFormat="1" ht="15">
      <c r="A55" s="108">
        <v>8</v>
      </c>
      <c r="B55" s="109">
        <f>'[2]СТАРТ+ (2)'!B10</f>
        <v>2</v>
      </c>
      <c r="C55" s="110" t="str">
        <f>'[2]СТАРТ+ (2)'!C10</f>
        <v>Яшина Ульяна,2008,III,Пенза,ПО СШОР ВВС</v>
      </c>
      <c r="D55" s="108"/>
      <c r="E55" s="108"/>
      <c r="F55" s="110"/>
      <c r="G55" s="110"/>
      <c r="H55" s="110"/>
      <c r="I55" s="110"/>
      <c r="J55" s="110"/>
      <c r="K55" s="110"/>
      <c r="L55" s="108"/>
      <c r="M55" s="111">
        <f ca="1">SUM(L61)</f>
        <v>162.04999999999998</v>
      </c>
      <c r="N55" s="112" t="s">
        <v>12</v>
      </c>
      <c r="O55" s="113" t="str">
        <f>'[2]СТАРТ+ (2)'!S10</f>
        <v>Бибикины О.В.,А.Е.</v>
      </c>
    </row>
    <row r="56" spans="1:15" ht="12.75" outlineLevel="1">
      <c r="B56" s="116">
        <f t="shared" ref="B56:B61" si="14">B55</f>
        <v>2</v>
      </c>
      <c r="C56" s="117"/>
      <c r="D56" s="108" t="str">
        <f>'[2]СТАРТ+ (2)'!C11</f>
        <v>105в</v>
      </c>
      <c r="E56" s="118">
        <f ca="1">'[2]СТАРТ+ (2)'!D11</f>
        <v>2.4</v>
      </c>
      <c r="F56" s="119">
        <v>4</v>
      </c>
      <c r="G56" s="119">
        <v>3.5</v>
      </c>
      <c r="H56" s="119">
        <v>4</v>
      </c>
      <c r="I56" s="119">
        <v>4</v>
      </c>
      <c r="J56" s="119">
        <v>3.5</v>
      </c>
      <c r="K56" s="120">
        <f>(SUM(F56:J56)-MAX(F56:J56)-MIN(F56:J56))</f>
        <v>11.5</v>
      </c>
      <c r="L56" s="121">
        <f ca="1">(SUM(F56:J56)-MAX(F56:J56)-MIN(F56:J56))*E56</f>
        <v>27.599999999999998</v>
      </c>
      <c r="M56" s="122">
        <f t="shared" ref="M56:M61" ca="1" si="15">M55</f>
        <v>162.04999999999998</v>
      </c>
      <c r="N56" s="115"/>
      <c r="O56" s="123"/>
    </row>
    <row r="57" spans="1:15" ht="12.75" outlineLevel="1">
      <c r="B57" s="116">
        <f t="shared" si="14"/>
        <v>2</v>
      </c>
      <c r="C57" s="117"/>
      <c r="D57" s="108" t="str">
        <f>'[2]СТАРТ+ (2)'!E11</f>
        <v>403в</v>
      </c>
      <c r="E57" s="118">
        <f ca="1">'[2]СТАРТ+ (2)'!F11</f>
        <v>2.1</v>
      </c>
      <c r="F57" s="119">
        <v>5.5</v>
      </c>
      <c r="G57" s="119">
        <v>5.5</v>
      </c>
      <c r="H57" s="119">
        <v>5.5</v>
      </c>
      <c r="I57" s="119">
        <v>5.5</v>
      </c>
      <c r="J57" s="119">
        <v>5.5</v>
      </c>
      <c r="K57" s="120">
        <f>(SUM(F57:J57)-MAX(F57:J57)-MIN(F57:J57))</f>
        <v>16.5</v>
      </c>
      <c r="L57" s="121">
        <f ca="1">(SUM(F57:J57)-MAX(F57:J57)-MIN(F57:J57))*E57</f>
        <v>34.65</v>
      </c>
      <c r="M57" s="122">
        <f t="shared" ca="1" si="15"/>
        <v>162.04999999999998</v>
      </c>
      <c r="N57" s="115"/>
      <c r="O57" s="123"/>
    </row>
    <row r="58" spans="1:15" ht="12.75" outlineLevel="1">
      <c r="B58" s="116">
        <f t="shared" si="14"/>
        <v>2</v>
      </c>
      <c r="C58" s="117"/>
      <c r="D58" s="108" t="str">
        <f>'[2]СТАРТ+ (2)'!G11</f>
        <v>203с</v>
      </c>
      <c r="E58" s="118">
        <f ca="1">'[2]СТАРТ+ (2)'!H11</f>
        <v>1.9</v>
      </c>
      <c r="F58" s="119">
        <v>6.5</v>
      </c>
      <c r="G58" s="119">
        <v>6</v>
      </c>
      <c r="H58" s="119">
        <v>6</v>
      </c>
      <c r="I58" s="119">
        <v>6</v>
      </c>
      <c r="J58" s="119">
        <v>6</v>
      </c>
      <c r="K58" s="120">
        <f>(SUM(F58:J58)-MAX(F58:J58)-MIN(F58:J58))</f>
        <v>18</v>
      </c>
      <c r="L58" s="121">
        <f ca="1">(SUM(F58:J58)-MAX(F58:J58)-MIN(F58:J58))*E58</f>
        <v>34.199999999999996</v>
      </c>
      <c r="M58" s="122">
        <f t="shared" ca="1" si="15"/>
        <v>162.04999999999998</v>
      </c>
      <c r="N58" s="115"/>
    </row>
    <row r="59" spans="1:15" ht="12.75" outlineLevel="1">
      <c r="B59" s="116">
        <f t="shared" si="14"/>
        <v>2</v>
      </c>
      <c r="C59" s="117"/>
      <c r="D59" s="108" t="str">
        <f>'[2]СТАРТ+ (2)'!I11</f>
        <v>303с</v>
      </c>
      <c r="E59" s="118">
        <f ca="1">'[2]СТАРТ+ (2)'!J11</f>
        <v>2</v>
      </c>
      <c r="F59" s="119">
        <v>5</v>
      </c>
      <c r="G59" s="119">
        <v>5.5</v>
      </c>
      <c r="H59" s="119">
        <v>5.5</v>
      </c>
      <c r="I59" s="119">
        <v>5</v>
      </c>
      <c r="J59" s="119">
        <v>6</v>
      </c>
      <c r="K59" s="120">
        <f>(SUM(F59:J59)-MAX(F59:J59)-MIN(F59:J59))</f>
        <v>16</v>
      </c>
      <c r="L59" s="121">
        <f ca="1">(SUM(F59:J59)-MAX(F59:J59)-MIN(F59:J59))*E59</f>
        <v>32</v>
      </c>
      <c r="M59" s="122">
        <f t="shared" ca="1" si="15"/>
        <v>162.04999999999998</v>
      </c>
      <c r="N59" s="115"/>
    </row>
    <row r="60" spans="1:15" ht="12.75" outlineLevel="1">
      <c r="B60" s="116">
        <f t="shared" si="14"/>
        <v>2</v>
      </c>
      <c r="C60" s="125"/>
      <c r="D60" s="108" t="str">
        <f>'[2]СТАРТ+ (2)'!K11</f>
        <v>5132д</v>
      </c>
      <c r="E60" s="118">
        <f ca="1">'[2]СТАРТ+ (2)'!L11</f>
        <v>2.1</v>
      </c>
      <c r="F60" s="119">
        <v>5.5</v>
      </c>
      <c r="G60" s="119">
        <v>5.5</v>
      </c>
      <c r="H60" s="119">
        <v>6.5</v>
      </c>
      <c r="I60" s="119">
        <v>5</v>
      </c>
      <c r="J60" s="119">
        <v>5</v>
      </c>
      <c r="K60" s="120">
        <f>(SUM(F60:J60)-MAX(F60:J60)-MIN(F60:J60))</f>
        <v>16</v>
      </c>
      <c r="L60" s="121">
        <f ca="1">(SUM(F60:J60)-MAX(F60:J60)-MIN(F60:J60))*E60</f>
        <v>33.6</v>
      </c>
      <c r="M60" s="122">
        <f t="shared" ca="1" si="15"/>
        <v>162.04999999999998</v>
      </c>
      <c r="N60" s="115"/>
    </row>
    <row r="61" spans="1:15" ht="12.75" outlineLevel="1">
      <c r="B61" s="116">
        <f t="shared" si="14"/>
        <v>2</v>
      </c>
      <c r="D61" s="112" t="s">
        <v>6</v>
      </c>
      <c r="E61" s="126">
        <f ca="1">SUM(E56:E60)</f>
        <v>10.5</v>
      </c>
      <c r="F61" s="127"/>
      <c r="G61" s="127"/>
      <c r="H61" s="127"/>
      <c r="I61" s="127"/>
      <c r="J61" s="127"/>
      <c r="K61" s="128"/>
      <c r="L61" s="129">
        <f ca="1">SUM(L56:L60)</f>
        <v>162.04999999999998</v>
      </c>
      <c r="M61" s="122">
        <f t="shared" ca="1" si="15"/>
        <v>162.04999999999998</v>
      </c>
      <c r="N61" s="115"/>
    </row>
    <row r="62" spans="1:15" s="114" customFormat="1" ht="15">
      <c r="A62" s="108">
        <v>9</v>
      </c>
      <c r="B62" s="109">
        <f>'[2]СТАРТ+ (2)'!B31</f>
        <v>5</v>
      </c>
      <c r="C62" s="110" t="str">
        <f>'[2]СТАРТ+ (2)'!C31</f>
        <v>Кузнецова Вероника,2008,II,Челябинск,Школа интернат сп.профиля</v>
      </c>
      <c r="D62" s="108"/>
      <c r="E62" s="108"/>
      <c r="F62" s="110"/>
      <c r="G62" s="110"/>
      <c r="H62" s="110"/>
      <c r="I62" s="110"/>
      <c r="J62" s="110"/>
      <c r="K62" s="110"/>
      <c r="L62" s="108"/>
      <c r="M62" s="111">
        <f ca="1">SUM(L68)</f>
        <v>159.79999999999998</v>
      </c>
      <c r="N62" s="112" t="s">
        <v>12</v>
      </c>
      <c r="O62" s="113" t="str">
        <f>'[2]СТАРТ+ (2)'!S31</f>
        <v>Дубинкин Г.П.</v>
      </c>
    </row>
    <row r="63" spans="1:15" ht="12.75" outlineLevel="1">
      <c r="B63" s="116">
        <f t="shared" ref="B63:B68" si="16">B62</f>
        <v>5</v>
      </c>
      <c r="C63" s="117"/>
      <c r="D63" s="108" t="str">
        <f>'[2]СТАРТ+ (2)'!C32</f>
        <v>403в</v>
      </c>
      <c r="E63" s="118">
        <f ca="1">'[2]СТАРТ+ (2)'!D32</f>
        <v>2.1</v>
      </c>
      <c r="F63" s="119">
        <v>5</v>
      </c>
      <c r="G63" s="119">
        <v>4.5</v>
      </c>
      <c r="H63" s="119">
        <v>4.5</v>
      </c>
      <c r="I63" s="119">
        <v>4.5</v>
      </c>
      <c r="J63" s="119">
        <v>4</v>
      </c>
      <c r="K63" s="120">
        <f>(SUM(F63:J63)-MAX(F63:J63)-MIN(F63:J63))</f>
        <v>13.5</v>
      </c>
      <c r="L63" s="121">
        <f ca="1">(SUM(F63:J63)-MAX(F63:J63)-MIN(F63:J63))*E63</f>
        <v>28.35</v>
      </c>
      <c r="M63" s="122">
        <f t="shared" ref="M63:M68" ca="1" si="17">M62</f>
        <v>159.79999999999998</v>
      </c>
      <c r="N63" s="115"/>
      <c r="O63" s="123"/>
    </row>
    <row r="64" spans="1:15" ht="12.75" outlineLevel="1">
      <c r="B64" s="116">
        <f t="shared" si="16"/>
        <v>5</v>
      </c>
      <c r="C64" s="117"/>
      <c r="D64" s="108" t="str">
        <f>'[2]СТАРТ+ (2)'!E32</f>
        <v>105в</v>
      </c>
      <c r="E64" s="118">
        <f ca="1">'[2]СТАРТ+ (2)'!F32</f>
        <v>2.4</v>
      </c>
      <c r="F64" s="119">
        <v>5</v>
      </c>
      <c r="G64" s="119">
        <v>4.5</v>
      </c>
      <c r="H64" s="119">
        <v>5</v>
      </c>
      <c r="I64" s="119">
        <v>5</v>
      </c>
      <c r="J64" s="119">
        <v>5</v>
      </c>
      <c r="K64" s="120">
        <f>(SUM(F64:J64)-MAX(F64:J64)-MIN(F64:J64))</f>
        <v>15</v>
      </c>
      <c r="L64" s="121">
        <f ca="1">(SUM(F64:J64)-MAX(F64:J64)-MIN(F64:J64))*E64</f>
        <v>36</v>
      </c>
      <c r="M64" s="122">
        <f t="shared" ca="1" si="17"/>
        <v>159.79999999999998</v>
      </c>
      <c r="N64" s="115"/>
      <c r="O64" s="123" t="str">
        <f>'[2]СТАРТ+ (2)'!S33</f>
        <v xml:space="preserve"> </v>
      </c>
    </row>
    <row r="65" spans="1:15" ht="12.75" outlineLevel="1">
      <c r="B65" s="116">
        <f t="shared" si="16"/>
        <v>5</v>
      </c>
      <c r="C65" s="117"/>
      <c r="D65" s="108" t="str">
        <f>'[2]СТАРТ+ (2)'!G32</f>
        <v>5132д</v>
      </c>
      <c r="E65" s="118">
        <f ca="1">'[2]СТАРТ+ (2)'!H32</f>
        <v>2.1</v>
      </c>
      <c r="F65" s="119">
        <v>6.5</v>
      </c>
      <c r="G65" s="119">
        <v>6</v>
      </c>
      <c r="H65" s="119">
        <v>6.5</v>
      </c>
      <c r="I65" s="119">
        <v>6</v>
      </c>
      <c r="J65" s="119">
        <v>5</v>
      </c>
      <c r="K65" s="120">
        <f>(SUM(F65:J65)-MAX(F65:J65)-MIN(F65:J65))</f>
        <v>18.5</v>
      </c>
      <c r="L65" s="121">
        <f ca="1">(SUM(F65:J65)-MAX(F65:J65)-MIN(F65:J65))*E65</f>
        <v>38.85</v>
      </c>
      <c r="M65" s="122">
        <f t="shared" ca="1" si="17"/>
        <v>159.79999999999998</v>
      </c>
      <c r="N65" s="115"/>
    </row>
    <row r="66" spans="1:15" ht="12.75" outlineLevel="1">
      <c r="B66" s="116">
        <f t="shared" si="16"/>
        <v>5</v>
      </c>
      <c r="C66" s="117"/>
      <c r="D66" s="108" t="str">
        <f>'[2]СТАРТ+ (2)'!I32</f>
        <v>205с</v>
      </c>
      <c r="E66" s="118">
        <f ca="1">'[2]СТАРТ+ (2)'!J32</f>
        <v>2.8</v>
      </c>
      <c r="F66" s="119">
        <v>4.5</v>
      </c>
      <c r="G66" s="119">
        <v>4</v>
      </c>
      <c r="H66" s="119">
        <v>5</v>
      </c>
      <c r="I66" s="119">
        <v>4</v>
      </c>
      <c r="J66" s="119">
        <v>3.5</v>
      </c>
      <c r="K66" s="120">
        <f>(SUM(F66:J66)-MAX(F66:J66)-MIN(F66:J66))</f>
        <v>12.5</v>
      </c>
      <c r="L66" s="121">
        <f ca="1">(SUM(F66:J66)-MAX(F66:J66)-MIN(F66:J66))*E66</f>
        <v>35</v>
      </c>
      <c r="M66" s="122">
        <f t="shared" ca="1" si="17"/>
        <v>159.79999999999998</v>
      </c>
      <c r="N66" s="115"/>
    </row>
    <row r="67" spans="1:15" ht="12.75" outlineLevel="1">
      <c r="B67" s="116">
        <f t="shared" si="16"/>
        <v>5</v>
      </c>
      <c r="C67" s="125"/>
      <c r="D67" s="108" t="str">
        <f>'[2]СТАРТ+ (2)'!K32</f>
        <v>405с</v>
      </c>
      <c r="E67" s="118">
        <f ca="1">'[2]СТАРТ+ (2)'!L32</f>
        <v>2.7</v>
      </c>
      <c r="F67" s="119">
        <v>3</v>
      </c>
      <c r="G67" s="119">
        <v>2</v>
      </c>
      <c r="H67" s="119">
        <v>3</v>
      </c>
      <c r="I67" s="119">
        <v>3</v>
      </c>
      <c r="J67" s="119">
        <v>2</v>
      </c>
      <c r="K67" s="120">
        <f>(SUM(F67:J67)-MAX(F67:J67)-MIN(F67:J67))</f>
        <v>8</v>
      </c>
      <c r="L67" s="121">
        <f ca="1">(SUM(F67:J67)-MAX(F67:J67)-MIN(F67:J67))*E67</f>
        <v>21.6</v>
      </c>
      <c r="M67" s="122">
        <f t="shared" ca="1" si="17"/>
        <v>159.79999999999998</v>
      </c>
      <c r="N67" s="115"/>
    </row>
    <row r="68" spans="1:15" ht="12.75" outlineLevel="1">
      <c r="B68" s="116">
        <f t="shared" si="16"/>
        <v>5</v>
      </c>
      <c r="D68" s="112" t="s">
        <v>6</v>
      </c>
      <c r="E68" s="126">
        <f ca="1">SUM(E63:E67)</f>
        <v>12.099999999999998</v>
      </c>
      <c r="F68" s="127"/>
      <c r="G68" s="127"/>
      <c r="H68" s="127"/>
      <c r="I68" s="127"/>
      <c r="J68" s="127"/>
      <c r="K68" s="128"/>
      <c r="L68" s="129">
        <f ca="1">SUM(L63:L67)</f>
        <v>159.79999999999998</v>
      </c>
      <c r="M68" s="122">
        <f t="shared" ca="1" si="17"/>
        <v>159.79999999999998</v>
      </c>
      <c r="N68" s="115"/>
    </row>
    <row r="69" spans="1:15" s="114" customFormat="1" ht="15">
      <c r="A69" s="108">
        <v>10</v>
      </c>
      <c r="B69" s="109">
        <f>'[2]СТАРТ+ (2)'!B17</f>
        <v>3</v>
      </c>
      <c r="C69" s="110" t="str">
        <f>'[2]СТАРТ+ (2)'!C17</f>
        <v>Ликунова София,2009,III,Пенза,ПО СШОР ВВС</v>
      </c>
      <c r="D69" s="108"/>
      <c r="E69" s="108"/>
      <c r="F69" s="110"/>
      <c r="G69" s="110"/>
      <c r="H69" s="110"/>
      <c r="I69" s="110"/>
      <c r="J69" s="110"/>
      <c r="K69" s="110"/>
      <c r="L69" s="108"/>
      <c r="M69" s="111">
        <f ca="1">SUM(L75)</f>
        <v>156.25</v>
      </c>
      <c r="N69" s="112" t="s">
        <v>12</v>
      </c>
      <c r="O69" s="113" t="str">
        <f>'[2]СТАРТ+ (2)'!S17</f>
        <v>Бибикины О.В.,А.Е.</v>
      </c>
    </row>
    <row r="70" spans="1:15" ht="12.75" outlineLevel="1">
      <c r="B70" s="116">
        <f t="shared" ref="B70:B75" si="18">B69</f>
        <v>3</v>
      </c>
      <c r="C70" s="117"/>
      <c r="D70" s="108" t="str">
        <f>'[2]СТАРТ+ (2)'!C18</f>
        <v>105с</v>
      </c>
      <c r="E70" s="118">
        <f ca="1">'[2]СТАРТ+ (2)'!D18</f>
        <v>2.2000000000000002</v>
      </c>
      <c r="F70" s="119">
        <v>4.5</v>
      </c>
      <c r="G70" s="119">
        <v>4.5</v>
      </c>
      <c r="H70" s="119">
        <v>4</v>
      </c>
      <c r="I70" s="119">
        <v>4</v>
      </c>
      <c r="J70" s="119">
        <v>4</v>
      </c>
      <c r="K70" s="120">
        <f>(SUM(F70:J70)-MAX(F70:J70)-MIN(F70:J70))</f>
        <v>12.5</v>
      </c>
      <c r="L70" s="121">
        <f ca="1">(SUM(F70:J70)-MAX(F70:J70)-MIN(F70:J70))*E70</f>
        <v>27.500000000000004</v>
      </c>
      <c r="M70" s="122">
        <f t="shared" ref="M70:M75" ca="1" si="19">M69</f>
        <v>156.25</v>
      </c>
      <c r="N70" s="115"/>
      <c r="O70" s="123"/>
    </row>
    <row r="71" spans="1:15" ht="12.75" outlineLevel="1">
      <c r="B71" s="116">
        <f t="shared" si="18"/>
        <v>3</v>
      </c>
      <c r="C71" s="117"/>
      <c r="D71" s="108" t="str">
        <f>'[2]СТАРТ+ (2)'!E18</f>
        <v>403в</v>
      </c>
      <c r="E71" s="118">
        <f ca="1">'[2]СТАРТ+ (2)'!F18</f>
        <v>2.1</v>
      </c>
      <c r="F71" s="119">
        <v>5</v>
      </c>
      <c r="G71" s="119">
        <v>6</v>
      </c>
      <c r="H71" s="119">
        <v>6</v>
      </c>
      <c r="I71" s="119">
        <v>5.5</v>
      </c>
      <c r="J71" s="119">
        <v>6</v>
      </c>
      <c r="K71" s="120">
        <f>(SUM(F71:J71)-MAX(F71:J71)-MIN(F71:J71))</f>
        <v>17.5</v>
      </c>
      <c r="L71" s="121">
        <f ca="1">(SUM(F71:J71)-MAX(F71:J71)-MIN(F71:J71))*E71</f>
        <v>36.75</v>
      </c>
      <c r="M71" s="122">
        <f t="shared" ca="1" si="19"/>
        <v>156.25</v>
      </c>
      <c r="N71" s="115"/>
      <c r="O71" s="123" t="str">
        <f>'[2]СТАРТ+ (2)'!S19</f>
        <v xml:space="preserve"> </v>
      </c>
    </row>
    <row r="72" spans="1:15" ht="12.75" outlineLevel="1">
      <c r="B72" s="116">
        <f t="shared" si="18"/>
        <v>3</v>
      </c>
      <c r="C72" s="117"/>
      <c r="D72" s="108" t="str">
        <f>'[2]СТАРТ+ (2)'!G18</f>
        <v>203с</v>
      </c>
      <c r="E72" s="118">
        <f ca="1">'[2]СТАРТ+ (2)'!H18</f>
        <v>1.9</v>
      </c>
      <c r="F72" s="119">
        <v>5</v>
      </c>
      <c r="G72" s="119">
        <v>4.5</v>
      </c>
      <c r="H72" s="119">
        <v>5</v>
      </c>
      <c r="I72" s="119">
        <v>5</v>
      </c>
      <c r="J72" s="119">
        <v>5</v>
      </c>
      <c r="K72" s="120">
        <f>(SUM(F72:J72)-MAX(F72:J72)-MIN(F72:J72))</f>
        <v>15</v>
      </c>
      <c r="L72" s="121">
        <f ca="1">(SUM(F72:J72)-MAX(F72:J72)-MIN(F72:J72))*E72</f>
        <v>28.5</v>
      </c>
      <c r="M72" s="122">
        <f t="shared" ca="1" si="19"/>
        <v>156.25</v>
      </c>
      <c r="N72" s="115"/>
    </row>
    <row r="73" spans="1:15" ht="12.75" outlineLevel="1">
      <c r="B73" s="116">
        <f t="shared" si="18"/>
        <v>3</v>
      </c>
      <c r="C73" s="117"/>
      <c r="D73" s="108" t="str">
        <f>'[2]СТАРТ+ (2)'!I18</f>
        <v>303с</v>
      </c>
      <c r="E73" s="118">
        <f ca="1">'[2]СТАРТ+ (2)'!J18</f>
        <v>2</v>
      </c>
      <c r="F73" s="119">
        <v>5</v>
      </c>
      <c r="G73" s="119">
        <v>5</v>
      </c>
      <c r="H73" s="119">
        <v>5.5</v>
      </c>
      <c r="I73" s="119">
        <v>5.5</v>
      </c>
      <c r="J73" s="119">
        <v>6</v>
      </c>
      <c r="K73" s="120">
        <f>(SUM(F73:J73)-MAX(F73:J73)-MIN(F73:J73))</f>
        <v>16</v>
      </c>
      <c r="L73" s="121">
        <f ca="1">(SUM(F73:J73)-MAX(F73:J73)-MIN(F73:J73))*E73</f>
        <v>32</v>
      </c>
      <c r="M73" s="122">
        <f t="shared" ca="1" si="19"/>
        <v>156.25</v>
      </c>
      <c r="N73" s="115"/>
    </row>
    <row r="74" spans="1:15" ht="12.75" outlineLevel="1">
      <c r="B74" s="116">
        <f t="shared" si="18"/>
        <v>3</v>
      </c>
      <c r="C74" s="125"/>
      <c r="D74" s="108" t="str">
        <f>'[2]СТАРТ+ (2)'!K18</f>
        <v>5132д</v>
      </c>
      <c r="E74" s="118">
        <f ca="1">'[2]СТАРТ+ (2)'!L18</f>
        <v>2.1</v>
      </c>
      <c r="F74" s="119">
        <v>5</v>
      </c>
      <c r="G74" s="119">
        <v>6</v>
      </c>
      <c r="H74" s="119">
        <v>5</v>
      </c>
      <c r="I74" s="119">
        <v>5</v>
      </c>
      <c r="J74" s="119">
        <v>4.5</v>
      </c>
      <c r="K74" s="120">
        <f>(SUM(F74:J74)-MAX(F74:J74)-MIN(F74:J74))</f>
        <v>15</v>
      </c>
      <c r="L74" s="121">
        <f ca="1">(SUM(F74:J74)-MAX(F74:J74)-MIN(F74:J74))*E74</f>
        <v>31.5</v>
      </c>
      <c r="M74" s="122">
        <f t="shared" ca="1" si="19"/>
        <v>156.25</v>
      </c>
      <c r="N74" s="115"/>
    </row>
    <row r="75" spans="1:15" ht="12.75" outlineLevel="1">
      <c r="B75" s="116">
        <f t="shared" si="18"/>
        <v>3</v>
      </c>
      <c r="D75" s="112" t="s">
        <v>6</v>
      </c>
      <c r="E75" s="126">
        <f ca="1">SUM(E70:E74)</f>
        <v>10.3</v>
      </c>
      <c r="F75" s="127"/>
      <c r="G75" s="127"/>
      <c r="H75" s="127"/>
      <c r="I75" s="127"/>
      <c r="J75" s="127"/>
      <c r="K75" s="128"/>
      <c r="L75" s="129">
        <f ca="1">SUM(L70:L74)</f>
        <v>156.25</v>
      </c>
      <c r="M75" s="122">
        <f t="shared" ca="1" si="19"/>
        <v>156.25</v>
      </c>
      <c r="N75" s="115"/>
    </row>
    <row r="76" spans="1:15" s="114" customFormat="1" ht="15">
      <c r="A76" s="108">
        <v>11</v>
      </c>
      <c r="B76" s="109">
        <f>'[2]СТАРТ+ (2)'!B59</f>
        <v>9</v>
      </c>
      <c r="C76" s="110" t="str">
        <f>'[2]СТАРТ+ (2)'!C59</f>
        <v>Стерликова Ольга,2009,II,Челябинск,Школа интернат сп.профиля</v>
      </c>
      <c r="D76" s="108"/>
      <c r="E76" s="108"/>
      <c r="F76" s="110"/>
      <c r="G76" s="110"/>
      <c r="H76" s="110"/>
      <c r="I76" s="110"/>
      <c r="J76" s="110"/>
      <c r="K76" s="110"/>
      <c r="L76" s="108"/>
      <c r="M76" s="111">
        <f ca="1">SUM(L82)</f>
        <v>149.10000000000002</v>
      </c>
      <c r="N76" s="112" t="s">
        <v>12</v>
      </c>
      <c r="O76" s="113" t="str">
        <f>'[2]СТАРТ+ (2)'!S59</f>
        <v>Дубинкин Г.П.</v>
      </c>
    </row>
    <row r="77" spans="1:15" ht="12.75" outlineLevel="1">
      <c r="B77" s="116">
        <f t="shared" ref="B77:B82" si="20">B76</f>
        <v>9</v>
      </c>
      <c r="C77" s="117"/>
      <c r="D77" s="108" t="str">
        <f>'[2]СТАРТ+ (2)'!C60</f>
        <v>301в</v>
      </c>
      <c r="E77" s="118">
        <f ca="1">'[2]СТАРТ+ (2)'!D60</f>
        <v>1.9</v>
      </c>
      <c r="F77" s="119">
        <v>5</v>
      </c>
      <c r="G77" s="119">
        <v>4.5</v>
      </c>
      <c r="H77" s="119">
        <v>4.5</v>
      </c>
      <c r="I77" s="119">
        <v>4</v>
      </c>
      <c r="J77" s="119">
        <v>3.5</v>
      </c>
      <c r="K77" s="120">
        <f>(SUM(F77:J77)-MAX(F77:J77)-MIN(F77:J77))</f>
        <v>13</v>
      </c>
      <c r="L77" s="121">
        <f ca="1">(SUM(F77:J77)-MAX(F77:J77)-MIN(F77:J77))*E77</f>
        <v>24.7</v>
      </c>
      <c r="M77" s="122">
        <f t="shared" ref="M77:M82" ca="1" si="21">M76</f>
        <v>149.10000000000002</v>
      </c>
      <c r="N77" s="115"/>
      <c r="O77" s="123"/>
    </row>
    <row r="78" spans="1:15" ht="12.75" outlineLevel="1">
      <c r="B78" s="116">
        <f t="shared" si="20"/>
        <v>9</v>
      </c>
      <c r="C78" s="117"/>
      <c r="D78" s="108" t="str">
        <f>'[2]СТАРТ+ (2)'!E60</f>
        <v>203в</v>
      </c>
      <c r="E78" s="118">
        <f ca="1">'[2]СТАРТ+ (2)'!F60</f>
        <v>2.2000000000000002</v>
      </c>
      <c r="F78" s="119">
        <v>3.5</v>
      </c>
      <c r="G78" s="119">
        <v>3</v>
      </c>
      <c r="H78" s="119">
        <v>3</v>
      </c>
      <c r="I78" s="119">
        <v>3</v>
      </c>
      <c r="J78" s="119">
        <v>3</v>
      </c>
      <c r="K78" s="120">
        <f>(SUM(F78:J78)-MAX(F78:J78)-MIN(F78:J78))</f>
        <v>9</v>
      </c>
      <c r="L78" s="121">
        <f ca="1">(SUM(F78:J78)-MAX(F78:J78)-MIN(F78:J78))*E78</f>
        <v>19.8</v>
      </c>
      <c r="M78" s="122">
        <f t="shared" ca="1" si="21"/>
        <v>149.10000000000002</v>
      </c>
      <c r="N78" s="115"/>
      <c r="O78" s="123" t="str">
        <f>'[2]СТАРТ+ (2)'!S61</f>
        <v xml:space="preserve"> </v>
      </c>
    </row>
    <row r="79" spans="1:15" ht="12.75" outlineLevel="1">
      <c r="B79" s="116">
        <f t="shared" si="20"/>
        <v>9</v>
      </c>
      <c r="C79" s="117"/>
      <c r="D79" s="108" t="str">
        <f>'[2]СТАРТ+ (2)'!G60</f>
        <v>403в</v>
      </c>
      <c r="E79" s="118">
        <f ca="1">'[2]СТАРТ+ (2)'!H60</f>
        <v>2.1</v>
      </c>
      <c r="F79" s="119">
        <v>6</v>
      </c>
      <c r="G79" s="119">
        <v>5.5</v>
      </c>
      <c r="H79" s="119">
        <v>6.5</v>
      </c>
      <c r="I79" s="119">
        <v>5</v>
      </c>
      <c r="J79" s="119">
        <v>5.5</v>
      </c>
      <c r="K79" s="120">
        <f>(SUM(F79:J79)-MAX(F79:J79)-MIN(F79:J79))</f>
        <v>17</v>
      </c>
      <c r="L79" s="121">
        <f ca="1">(SUM(F79:J79)-MAX(F79:J79)-MIN(F79:J79))*E79</f>
        <v>35.700000000000003</v>
      </c>
      <c r="M79" s="122">
        <f t="shared" ca="1" si="21"/>
        <v>149.10000000000002</v>
      </c>
      <c r="N79" s="115"/>
    </row>
    <row r="80" spans="1:15" ht="12.75" outlineLevel="1">
      <c r="B80" s="116">
        <f t="shared" si="20"/>
        <v>9</v>
      </c>
      <c r="C80" s="117"/>
      <c r="D80" s="108" t="str">
        <f>'[2]СТАРТ+ (2)'!I60</f>
        <v>5132д</v>
      </c>
      <c r="E80" s="118">
        <f ca="1">'[2]СТАРТ+ (2)'!J60</f>
        <v>2.1</v>
      </c>
      <c r="F80" s="119">
        <v>5</v>
      </c>
      <c r="G80" s="119">
        <v>5</v>
      </c>
      <c r="H80" s="119">
        <v>6</v>
      </c>
      <c r="I80" s="119">
        <v>5</v>
      </c>
      <c r="J80" s="119">
        <v>4.5</v>
      </c>
      <c r="K80" s="120">
        <f>(SUM(F80:J80)-MAX(F80:J80)-MIN(F80:J80))</f>
        <v>15</v>
      </c>
      <c r="L80" s="121">
        <f ca="1">(SUM(F80:J80)-MAX(F80:J80)-MIN(F80:J80))*E80</f>
        <v>31.5</v>
      </c>
      <c r="M80" s="122">
        <f t="shared" ca="1" si="21"/>
        <v>149.10000000000002</v>
      </c>
      <c r="N80" s="115"/>
    </row>
    <row r="81" spans="1:15" ht="12.75" outlineLevel="1">
      <c r="B81" s="116">
        <f t="shared" si="20"/>
        <v>9</v>
      </c>
      <c r="C81" s="125"/>
      <c r="D81" s="108" t="str">
        <f>'[2]СТАРТ+ (2)'!K60</f>
        <v>105с</v>
      </c>
      <c r="E81" s="118">
        <f ca="1">'[2]СТАРТ+ (2)'!L60</f>
        <v>2.2000000000000002</v>
      </c>
      <c r="F81" s="119">
        <v>6</v>
      </c>
      <c r="G81" s="119">
        <v>5.5</v>
      </c>
      <c r="H81" s="119">
        <v>6</v>
      </c>
      <c r="I81" s="119">
        <v>5.5</v>
      </c>
      <c r="J81" s="119">
        <v>5.5</v>
      </c>
      <c r="K81" s="120">
        <f>(SUM(F81:J81)-MAX(F81:J81)-MIN(F81:J81))</f>
        <v>17</v>
      </c>
      <c r="L81" s="121">
        <f ca="1">(SUM(F81:J81)-MAX(F81:J81)-MIN(F81:J81))*E81</f>
        <v>37.400000000000006</v>
      </c>
      <c r="M81" s="122">
        <f t="shared" ca="1" si="21"/>
        <v>149.10000000000002</v>
      </c>
      <c r="N81" s="115"/>
    </row>
    <row r="82" spans="1:15" ht="12.75" outlineLevel="1">
      <c r="B82" s="116">
        <f t="shared" si="20"/>
        <v>9</v>
      </c>
      <c r="D82" s="112" t="s">
        <v>6</v>
      </c>
      <c r="E82" s="126">
        <f ca="1">SUM(E77:E81)</f>
        <v>10.5</v>
      </c>
      <c r="F82" s="127"/>
      <c r="G82" s="127"/>
      <c r="H82" s="127"/>
      <c r="I82" s="127"/>
      <c r="J82" s="127"/>
      <c r="K82" s="128"/>
      <c r="L82" s="129">
        <f ca="1">SUM(L77:L81)</f>
        <v>149.10000000000002</v>
      </c>
      <c r="M82" s="122">
        <f t="shared" ca="1" si="21"/>
        <v>149.10000000000002</v>
      </c>
      <c r="N82" s="115"/>
    </row>
    <row r="83" spans="1:15" s="114" customFormat="1" ht="15">
      <c r="A83" s="108">
        <v>12</v>
      </c>
      <c r="B83" s="109">
        <f>'[2]СТАРТ+ (2)'!B80</f>
        <v>12</v>
      </c>
      <c r="C83" s="110" t="str">
        <f>'[2]СТАРТ+ (2)'!C80</f>
        <v>Лишакова Александра,2008,I,Екатеринбург,"Дворец молодежи"</v>
      </c>
      <c r="D83" s="108"/>
      <c r="E83" s="108"/>
      <c r="F83" s="110"/>
      <c r="G83" s="110"/>
      <c r="H83" s="110"/>
      <c r="I83" s="110"/>
      <c r="J83" s="110"/>
      <c r="K83" s="110"/>
      <c r="L83" s="108"/>
      <c r="M83" s="111">
        <f ca="1">SUM(L89)</f>
        <v>142.25</v>
      </c>
      <c r="N83" s="112" t="s">
        <v>12</v>
      </c>
      <c r="O83" s="113" t="str">
        <f>'[2]СТАРТ+ (2)'!S80</f>
        <v>Селезневы А.А.,Л.Н.</v>
      </c>
    </row>
    <row r="84" spans="1:15" ht="12.75" outlineLevel="1">
      <c r="B84" s="116">
        <f t="shared" ref="B84:B89" si="22">B83</f>
        <v>12</v>
      </c>
      <c r="C84" s="117"/>
      <c r="D84" s="108" t="str">
        <f>'[2]СТАРТ+ (2)'!C81</f>
        <v>201в</v>
      </c>
      <c r="E84" s="118">
        <f ca="1">'[2]СТАРТ+ (2)'!D81</f>
        <v>1.8</v>
      </c>
      <c r="F84" s="119">
        <v>6</v>
      </c>
      <c r="G84" s="119">
        <v>5.5</v>
      </c>
      <c r="H84" s="119">
        <v>5.5</v>
      </c>
      <c r="I84" s="119">
        <v>5</v>
      </c>
      <c r="J84" s="119">
        <v>5.5</v>
      </c>
      <c r="K84" s="120">
        <f>(SUM(F84:J84)-MAX(F84:J84)-MIN(F84:J84))</f>
        <v>16.5</v>
      </c>
      <c r="L84" s="121">
        <f ca="1">(SUM(F84:J84)-MAX(F84:J84)-MIN(F84:J84))*E84</f>
        <v>29.7</v>
      </c>
      <c r="M84" s="122">
        <f t="shared" ref="M84:M89" ca="1" si="23">M83</f>
        <v>142.25</v>
      </c>
      <c r="N84" s="115"/>
      <c r="O84" s="123"/>
    </row>
    <row r="85" spans="1:15" ht="12.75" outlineLevel="1">
      <c r="B85" s="116">
        <f t="shared" si="22"/>
        <v>12</v>
      </c>
      <c r="C85" s="117"/>
      <c r="D85" s="108" t="str">
        <f>'[2]СТАРТ+ (2)'!E81</f>
        <v>301в</v>
      </c>
      <c r="E85" s="118">
        <f ca="1">'[2]СТАРТ+ (2)'!F81</f>
        <v>1.9</v>
      </c>
      <c r="F85" s="119">
        <v>5</v>
      </c>
      <c r="G85" s="119">
        <v>5.5</v>
      </c>
      <c r="H85" s="119">
        <v>5</v>
      </c>
      <c r="I85" s="119">
        <v>5.5</v>
      </c>
      <c r="J85" s="119">
        <v>5.5</v>
      </c>
      <c r="K85" s="120">
        <f>(SUM(F85:J85)-MAX(F85:J85)-MIN(F85:J85))</f>
        <v>16</v>
      </c>
      <c r="L85" s="121">
        <f ca="1">(SUM(F85:J85)-MAX(F85:J85)-MIN(F85:J85))*E85</f>
        <v>30.4</v>
      </c>
      <c r="M85" s="122">
        <f t="shared" ca="1" si="23"/>
        <v>142.25</v>
      </c>
      <c r="N85" s="115"/>
      <c r="O85" s="123"/>
    </row>
    <row r="86" spans="1:15" ht="12.75" outlineLevel="1">
      <c r="B86" s="116">
        <f t="shared" si="22"/>
        <v>12</v>
      </c>
      <c r="C86" s="117"/>
      <c r="D86" s="108" t="str">
        <f>'[2]СТАРТ+ (2)'!G81</f>
        <v>5211а</v>
      </c>
      <c r="E86" s="118">
        <f ca="1">'[2]СТАРТ+ (2)'!H81</f>
        <v>2</v>
      </c>
      <c r="F86" s="119">
        <v>5</v>
      </c>
      <c r="G86" s="119">
        <v>6</v>
      </c>
      <c r="H86" s="119">
        <v>6</v>
      </c>
      <c r="I86" s="119">
        <v>5</v>
      </c>
      <c r="J86" s="119">
        <v>6</v>
      </c>
      <c r="K86" s="120">
        <f>(SUM(F86:J86)-MAX(F86:J86)-MIN(F86:J86))</f>
        <v>17</v>
      </c>
      <c r="L86" s="121">
        <f ca="1">(SUM(F86:J86)-MAX(F86:J86)-MIN(F86:J86))*E86</f>
        <v>34</v>
      </c>
      <c r="M86" s="122">
        <f t="shared" ca="1" si="23"/>
        <v>142.25</v>
      </c>
      <c r="N86" s="115"/>
    </row>
    <row r="87" spans="1:15" ht="12.75" outlineLevel="1">
      <c r="B87" s="116">
        <f t="shared" si="22"/>
        <v>12</v>
      </c>
      <c r="C87" s="117"/>
      <c r="D87" s="108" t="str">
        <f>'[2]СТАРТ+ (2)'!I81</f>
        <v>403в</v>
      </c>
      <c r="E87" s="118">
        <f ca="1">'[2]СТАРТ+ (2)'!J81</f>
        <v>2.1</v>
      </c>
      <c r="F87" s="119">
        <v>4.5</v>
      </c>
      <c r="G87" s="119">
        <v>4.5</v>
      </c>
      <c r="H87" s="119">
        <v>5</v>
      </c>
      <c r="I87" s="119">
        <v>4.5</v>
      </c>
      <c r="J87" s="119">
        <v>4.5</v>
      </c>
      <c r="K87" s="120">
        <f>(SUM(F87:J87)-MAX(F87:J87)-MIN(F87:J87))</f>
        <v>13.5</v>
      </c>
      <c r="L87" s="121">
        <f ca="1">(SUM(F87:J87)-MAX(F87:J87)-MIN(F87:J87))*E87</f>
        <v>28.35</v>
      </c>
      <c r="M87" s="122">
        <f t="shared" ca="1" si="23"/>
        <v>142.25</v>
      </c>
      <c r="N87" s="115"/>
    </row>
    <row r="88" spans="1:15" ht="12.75" outlineLevel="1">
      <c r="B88" s="116">
        <f t="shared" si="22"/>
        <v>12</v>
      </c>
      <c r="C88" s="125"/>
      <c r="D88" s="108" t="str">
        <f>'[2]СТАРТ+ (2)'!K81</f>
        <v>203в</v>
      </c>
      <c r="E88" s="118">
        <f ca="1">'[2]СТАРТ+ (2)'!L81</f>
        <v>2.2000000000000002</v>
      </c>
      <c r="F88" s="119">
        <v>3.5</v>
      </c>
      <c r="G88" s="119">
        <v>3</v>
      </c>
      <c r="H88" s="119">
        <v>3</v>
      </c>
      <c r="I88" s="119">
        <v>3</v>
      </c>
      <c r="J88" s="119">
        <v>3</v>
      </c>
      <c r="K88" s="120">
        <f>(SUM(F88:J88)-MAX(F88:J88)-MIN(F88:J88))</f>
        <v>9</v>
      </c>
      <c r="L88" s="121">
        <f ca="1">(SUM(F88:J88)-MAX(F88:J88)-MIN(F88:J88))*E88</f>
        <v>19.8</v>
      </c>
      <c r="M88" s="122">
        <f t="shared" ca="1" si="23"/>
        <v>142.25</v>
      </c>
      <c r="N88" s="115"/>
    </row>
    <row r="89" spans="1:15" ht="12.75" outlineLevel="1">
      <c r="B89" s="116">
        <f t="shared" si="22"/>
        <v>12</v>
      </c>
      <c r="D89" s="112" t="s">
        <v>6</v>
      </c>
      <c r="E89" s="126">
        <f ca="1">SUM(E84:E88)</f>
        <v>10</v>
      </c>
      <c r="F89" s="127"/>
      <c r="G89" s="127"/>
      <c r="H89" s="127"/>
      <c r="I89" s="127"/>
      <c r="J89" s="127"/>
      <c r="K89" s="128"/>
      <c r="L89" s="129">
        <f ca="1">SUM(L84:L88)</f>
        <v>142.25</v>
      </c>
      <c r="M89" s="122">
        <f t="shared" ca="1" si="23"/>
        <v>142.25</v>
      </c>
      <c r="N89" s="115"/>
    </row>
    <row r="90" spans="1:15" s="114" customFormat="1" ht="15">
      <c r="A90" s="108">
        <v>13</v>
      </c>
      <c r="B90" s="109">
        <f>'[2]СТАРТ+ (2)'!B73</f>
        <v>11</v>
      </c>
      <c r="C90" s="110" t="str">
        <f>'[2]СТАРТ+ (2)'!C73</f>
        <v>Сапунова Валерия,2008,I,Екатеринбург,"Дворец молодежи"</v>
      </c>
      <c r="D90" s="108"/>
      <c r="E90" s="108"/>
      <c r="F90" s="110"/>
      <c r="G90" s="110"/>
      <c r="H90" s="110"/>
      <c r="I90" s="110"/>
      <c r="J90" s="110"/>
      <c r="K90" s="110"/>
      <c r="L90" s="108"/>
      <c r="M90" s="111">
        <f ca="1">SUM(L96)</f>
        <v>130.14999999999998</v>
      </c>
      <c r="N90" s="112" t="s">
        <v>12</v>
      </c>
      <c r="O90" s="113" t="str">
        <f>'[2]СТАРТ+ (2)'!S73</f>
        <v>Селезневы А.А.,Л.Н.</v>
      </c>
    </row>
    <row r="91" spans="1:15" ht="12.75" outlineLevel="1">
      <c r="B91" s="116">
        <f t="shared" ref="B91:B96" si="24">B90</f>
        <v>11</v>
      </c>
      <c r="C91" s="117"/>
      <c r="D91" s="108" t="str">
        <f>'[2]СТАРТ+ (2)'!C74</f>
        <v>105с</v>
      </c>
      <c r="E91" s="118">
        <f ca="1">'[2]СТАРТ+ (2)'!D74</f>
        <v>2.2000000000000002</v>
      </c>
      <c r="F91" s="119">
        <v>3</v>
      </c>
      <c r="G91" s="119">
        <v>3</v>
      </c>
      <c r="H91" s="119">
        <v>1.5</v>
      </c>
      <c r="I91" s="119">
        <v>2.5</v>
      </c>
      <c r="J91" s="119">
        <v>2</v>
      </c>
      <c r="K91" s="120">
        <f>(SUM(F91:J91)-MAX(F91:J91)-MIN(F91:J91))</f>
        <v>7.5</v>
      </c>
      <c r="L91" s="121">
        <f ca="1">(SUM(F91:J91)-MAX(F91:J91)-MIN(F91:J91))*E91</f>
        <v>16.5</v>
      </c>
      <c r="M91" s="122">
        <f t="shared" ref="M91:M96" ca="1" si="25">M90</f>
        <v>130.14999999999998</v>
      </c>
      <c r="N91" s="115"/>
      <c r="O91" s="123"/>
    </row>
    <row r="92" spans="1:15" ht="12.75" outlineLevel="1">
      <c r="B92" s="116">
        <f t="shared" si="24"/>
        <v>11</v>
      </c>
      <c r="C92" s="117"/>
      <c r="D92" s="108" t="str">
        <f>'[2]СТАРТ+ (2)'!E74</f>
        <v>403в</v>
      </c>
      <c r="E92" s="118">
        <f ca="1">'[2]СТАРТ+ (2)'!F74</f>
        <v>2.1</v>
      </c>
      <c r="F92" s="119">
        <v>5</v>
      </c>
      <c r="G92" s="119">
        <v>5</v>
      </c>
      <c r="H92" s="119">
        <v>5</v>
      </c>
      <c r="I92" s="119">
        <v>5</v>
      </c>
      <c r="J92" s="119">
        <v>5</v>
      </c>
      <c r="K92" s="120">
        <f>(SUM(F92:J92)-MAX(F92:J92)-MIN(F92:J92))</f>
        <v>15</v>
      </c>
      <c r="L92" s="121">
        <f ca="1">(SUM(F92:J92)-MAX(F92:J92)-MIN(F92:J92))*E92</f>
        <v>31.5</v>
      </c>
      <c r="M92" s="122">
        <f t="shared" ca="1" si="25"/>
        <v>130.14999999999998</v>
      </c>
      <c r="N92" s="115"/>
      <c r="O92" s="123"/>
    </row>
    <row r="93" spans="1:15" ht="12.75" outlineLevel="1">
      <c r="B93" s="116">
        <f t="shared" si="24"/>
        <v>11</v>
      </c>
      <c r="C93" s="117"/>
      <c r="D93" s="108" t="str">
        <f>'[2]СТАРТ+ (2)'!G74</f>
        <v>203в</v>
      </c>
      <c r="E93" s="118">
        <f ca="1">'[2]СТАРТ+ (2)'!H74</f>
        <v>2.2000000000000002</v>
      </c>
      <c r="F93" s="119">
        <v>3</v>
      </c>
      <c r="G93" s="119">
        <v>3</v>
      </c>
      <c r="H93" s="119">
        <v>3</v>
      </c>
      <c r="I93" s="119">
        <v>2.5</v>
      </c>
      <c r="J93" s="119">
        <v>3</v>
      </c>
      <c r="K93" s="120">
        <f>(SUM(F93:J93)-MAX(F93:J93)-MIN(F93:J93))</f>
        <v>9</v>
      </c>
      <c r="L93" s="121">
        <f ca="1">(SUM(F93:J93)-MAX(F93:J93)-MIN(F93:J93))*E93</f>
        <v>19.8</v>
      </c>
      <c r="M93" s="122">
        <f t="shared" ca="1" si="25"/>
        <v>130.14999999999998</v>
      </c>
      <c r="N93" s="115"/>
    </row>
    <row r="94" spans="1:15" ht="12.75" outlineLevel="1">
      <c r="B94" s="116">
        <f t="shared" si="24"/>
        <v>11</v>
      </c>
      <c r="C94" s="117"/>
      <c r="D94" s="108" t="str">
        <f>'[2]СТАРТ+ (2)'!I74</f>
        <v>301в</v>
      </c>
      <c r="E94" s="118">
        <f ca="1">'[2]СТАРТ+ (2)'!J74</f>
        <v>1.9</v>
      </c>
      <c r="F94" s="119">
        <v>5.5</v>
      </c>
      <c r="G94" s="119">
        <v>5.5</v>
      </c>
      <c r="H94" s="119">
        <v>5</v>
      </c>
      <c r="I94" s="119">
        <v>5.5</v>
      </c>
      <c r="J94" s="119">
        <v>5.5</v>
      </c>
      <c r="K94" s="120">
        <f>(SUM(F94:J94)-MAX(F94:J94)-MIN(F94:J94))</f>
        <v>16.5</v>
      </c>
      <c r="L94" s="121">
        <f ca="1">(SUM(F94:J94)-MAX(F94:J94)-MIN(F94:J94))*E94</f>
        <v>31.349999999999998</v>
      </c>
      <c r="M94" s="122">
        <f t="shared" ca="1" si="25"/>
        <v>130.14999999999998</v>
      </c>
      <c r="N94" s="115"/>
    </row>
    <row r="95" spans="1:15" ht="12.75" outlineLevel="1">
      <c r="B95" s="116">
        <f t="shared" si="24"/>
        <v>11</v>
      </c>
      <c r="C95" s="125"/>
      <c r="D95" s="108" t="str">
        <f>'[2]СТАРТ+ (2)'!K74</f>
        <v>5211а</v>
      </c>
      <c r="E95" s="118">
        <f ca="1">'[2]СТАРТ+ (2)'!L74</f>
        <v>2</v>
      </c>
      <c r="F95" s="119">
        <v>5.5</v>
      </c>
      <c r="G95" s="119">
        <v>6</v>
      </c>
      <c r="H95" s="119">
        <v>5</v>
      </c>
      <c r="I95" s="119">
        <v>5</v>
      </c>
      <c r="J95" s="119">
        <v>5</v>
      </c>
      <c r="K95" s="120">
        <f>(SUM(F95:J95)-MAX(F95:J95)-MIN(F95:J95))</f>
        <v>15.5</v>
      </c>
      <c r="L95" s="121">
        <f ca="1">(SUM(F95:J95)-MAX(F95:J95)-MIN(F95:J95))*E95</f>
        <v>31</v>
      </c>
      <c r="M95" s="122">
        <f t="shared" ca="1" si="25"/>
        <v>130.14999999999998</v>
      </c>
      <c r="N95" s="115"/>
    </row>
    <row r="96" spans="1:15" ht="12.75" outlineLevel="1">
      <c r="B96" s="116">
        <f t="shared" si="24"/>
        <v>11</v>
      </c>
      <c r="D96" s="112" t="s">
        <v>6</v>
      </c>
      <c r="E96" s="126">
        <f ca="1">SUM(E91:E95)</f>
        <v>10.4</v>
      </c>
      <c r="F96" s="127"/>
      <c r="G96" s="127"/>
      <c r="H96" s="127"/>
      <c r="I96" s="127"/>
      <c r="J96" s="127"/>
      <c r="K96" s="128"/>
      <c r="L96" s="129">
        <f ca="1">SUM(L91:L95)</f>
        <v>130.14999999999998</v>
      </c>
      <c r="M96" s="122">
        <f t="shared" ca="1" si="25"/>
        <v>130.14999999999998</v>
      </c>
      <c r="N96" s="115"/>
    </row>
  </sheetData>
  <mergeCells count="1">
    <mergeCell ref="F3:J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8" max="14" man="1"/>
  </rowBreaks>
  <colBreaks count="1" manualBreakCount="1">
    <brk id="15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40"/>
  <sheetViews>
    <sheetView tabSelected="1" view="pageBreakPreview" zoomScaleNormal="100" zoomScaleSheetLayoutView="100" workbookViewId="0">
      <selection activeCell="I20" sqref="I20"/>
    </sheetView>
  </sheetViews>
  <sheetFormatPr defaultColWidth="8" defaultRowHeight="14.25" outlineLevelRow="1"/>
  <cols>
    <col min="1" max="1" width="5.7109375" style="115" customWidth="1"/>
    <col min="2" max="2" width="2.85546875" style="115" customWidth="1"/>
    <col min="3" max="3" width="4.28515625" style="68" customWidth="1"/>
    <col min="4" max="4" width="7.140625" style="69" customWidth="1"/>
    <col min="5" max="5" width="4.28515625" style="69" customWidth="1"/>
    <col min="6" max="6" width="5.7109375" style="69" customWidth="1"/>
    <col min="7" max="7" width="7.140625" style="68" customWidth="1"/>
    <col min="8" max="11" width="7.140625" style="132" customWidth="1"/>
    <col min="12" max="12" width="7.85546875" style="68" customWidth="1"/>
    <col min="13" max="13" width="8.5703125" style="68" customWidth="1"/>
    <col min="14" max="14" width="9.28515625" style="133" customWidth="1"/>
    <col min="15" max="15" width="5.7109375" style="68" customWidth="1"/>
    <col min="16" max="16" width="20.5703125" style="124" customWidth="1"/>
    <col min="17" max="256" width="8" style="68"/>
    <col min="257" max="257" width="5.7109375" style="68" customWidth="1"/>
    <col min="258" max="258" width="2.85546875" style="68" customWidth="1"/>
    <col min="259" max="259" width="4.28515625" style="68" customWidth="1"/>
    <col min="260" max="260" width="7.140625" style="68" customWidth="1"/>
    <col min="261" max="261" width="4.28515625" style="68" customWidth="1"/>
    <col min="262" max="262" width="5.7109375" style="68" customWidth="1"/>
    <col min="263" max="267" width="7.140625" style="68" customWidth="1"/>
    <col min="268" max="268" width="7.85546875" style="68" customWidth="1"/>
    <col min="269" max="269" width="8.5703125" style="68" customWidth="1"/>
    <col min="270" max="270" width="9.28515625" style="68" customWidth="1"/>
    <col min="271" max="271" width="5.7109375" style="68" customWidth="1"/>
    <col min="272" max="272" width="20.5703125" style="68" customWidth="1"/>
    <col min="273" max="512" width="8" style="68"/>
    <col min="513" max="513" width="5.7109375" style="68" customWidth="1"/>
    <col min="514" max="514" width="2.85546875" style="68" customWidth="1"/>
    <col min="515" max="515" width="4.28515625" style="68" customWidth="1"/>
    <col min="516" max="516" width="7.140625" style="68" customWidth="1"/>
    <col min="517" max="517" width="4.28515625" style="68" customWidth="1"/>
    <col min="518" max="518" width="5.7109375" style="68" customWidth="1"/>
    <col min="519" max="523" width="7.140625" style="68" customWidth="1"/>
    <col min="524" max="524" width="7.85546875" style="68" customWidth="1"/>
    <col min="525" max="525" width="8.5703125" style="68" customWidth="1"/>
    <col min="526" max="526" width="9.28515625" style="68" customWidth="1"/>
    <col min="527" max="527" width="5.7109375" style="68" customWidth="1"/>
    <col min="528" max="528" width="20.5703125" style="68" customWidth="1"/>
    <col min="529" max="768" width="8" style="68"/>
    <col min="769" max="769" width="5.7109375" style="68" customWidth="1"/>
    <col min="770" max="770" width="2.85546875" style="68" customWidth="1"/>
    <col min="771" max="771" width="4.28515625" style="68" customWidth="1"/>
    <col min="772" max="772" width="7.140625" style="68" customWidth="1"/>
    <col min="773" max="773" width="4.28515625" style="68" customWidth="1"/>
    <col min="774" max="774" width="5.7109375" style="68" customWidth="1"/>
    <col min="775" max="779" width="7.140625" style="68" customWidth="1"/>
    <col min="780" max="780" width="7.85546875" style="68" customWidth="1"/>
    <col min="781" max="781" width="8.5703125" style="68" customWidth="1"/>
    <col min="782" max="782" width="9.28515625" style="68" customWidth="1"/>
    <col min="783" max="783" width="5.7109375" style="68" customWidth="1"/>
    <col min="784" max="784" width="20.5703125" style="68" customWidth="1"/>
    <col min="785" max="1024" width="8" style="68"/>
    <col min="1025" max="1025" width="5.7109375" style="68" customWidth="1"/>
    <col min="1026" max="1026" width="2.85546875" style="68" customWidth="1"/>
    <col min="1027" max="1027" width="4.28515625" style="68" customWidth="1"/>
    <col min="1028" max="1028" width="7.140625" style="68" customWidth="1"/>
    <col min="1029" max="1029" width="4.28515625" style="68" customWidth="1"/>
    <col min="1030" max="1030" width="5.7109375" style="68" customWidth="1"/>
    <col min="1031" max="1035" width="7.140625" style="68" customWidth="1"/>
    <col min="1036" max="1036" width="7.85546875" style="68" customWidth="1"/>
    <col min="1037" max="1037" width="8.5703125" style="68" customWidth="1"/>
    <col min="1038" max="1038" width="9.28515625" style="68" customWidth="1"/>
    <col min="1039" max="1039" width="5.7109375" style="68" customWidth="1"/>
    <col min="1040" max="1040" width="20.5703125" style="68" customWidth="1"/>
    <col min="1041" max="1280" width="8" style="68"/>
    <col min="1281" max="1281" width="5.7109375" style="68" customWidth="1"/>
    <col min="1282" max="1282" width="2.85546875" style="68" customWidth="1"/>
    <col min="1283" max="1283" width="4.28515625" style="68" customWidth="1"/>
    <col min="1284" max="1284" width="7.140625" style="68" customWidth="1"/>
    <col min="1285" max="1285" width="4.28515625" style="68" customWidth="1"/>
    <col min="1286" max="1286" width="5.7109375" style="68" customWidth="1"/>
    <col min="1287" max="1291" width="7.140625" style="68" customWidth="1"/>
    <col min="1292" max="1292" width="7.85546875" style="68" customWidth="1"/>
    <col min="1293" max="1293" width="8.5703125" style="68" customWidth="1"/>
    <col min="1294" max="1294" width="9.28515625" style="68" customWidth="1"/>
    <col min="1295" max="1295" width="5.7109375" style="68" customWidth="1"/>
    <col min="1296" max="1296" width="20.5703125" style="68" customWidth="1"/>
    <col min="1297" max="1536" width="8" style="68"/>
    <col min="1537" max="1537" width="5.7109375" style="68" customWidth="1"/>
    <col min="1538" max="1538" width="2.85546875" style="68" customWidth="1"/>
    <col min="1539" max="1539" width="4.28515625" style="68" customWidth="1"/>
    <col min="1540" max="1540" width="7.140625" style="68" customWidth="1"/>
    <col min="1541" max="1541" width="4.28515625" style="68" customWidth="1"/>
    <col min="1542" max="1542" width="5.7109375" style="68" customWidth="1"/>
    <col min="1543" max="1547" width="7.140625" style="68" customWidth="1"/>
    <col min="1548" max="1548" width="7.85546875" style="68" customWidth="1"/>
    <col min="1549" max="1549" width="8.5703125" style="68" customWidth="1"/>
    <col min="1550" max="1550" width="9.28515625" style="68" customWidth="1"/>
    <col min="1551" max="1551" width="5.7109375" style="68" customWidth="1"/>
    <col min="1552" max="1552" width="20.5703125" style="68" customWidth="1"/>
    <col min="1553" max="1792" width="8" style="68"/>
    <col min="1793" max="1793" width="5.7109375" style="68" customWidth="1"/>
    <col min="1794" max="1794" width="2.85546875" style="68" customWidth="1"/>
    <col min="1795" max="1795" width="4.28515625" style="68" customWidth="1"/>
    <col min="1796" max="1796" width="7.140625" style="68" customWidth="1"/>
    <col min="1797" max="1797" width="4.28515625" style="68" customWidth="1"/>
    <col min="1798" max="1798" width="5.7109375" style="68" customWidth="1"/>
    <col min="1799" max="1803" width="7.140625" style="68" customWidth="1"/>
    <col min="1804" max="1804" width="7.85546875" style="68" customWidth="1"/>
    <col min="1805" max="1805" width="8.5703125" style="68" customWidth="1"/>
    <col min="1806" max="1806" width="9.28515625" style="68" customWidth="1"/>
    <col min="1807" max="1807" width="5.7109375" style="68" customWidth="1"/>
    <col min="1808" max="1808" width="20.5703125" style="68" customWidth="1"/>
    <col min="1809" max="2048" width="8" style="68"/>
    <col min="2049" max="2049" width="5.7109375" style="68" customWidth="1"/>
    <col min="2050" max="2050" width="2.85546875" style="68" customWidth="1"/>
    <col min="2051" max="2051" width="4.28515625" style="68" customWidth="1"/>
    <col min="2052" max="2052" width="7.140625" style="68" customWidth="1"/>
    <col min="2053" max="2053" width="4.28515625" style="68" customWidth="1"/>
    <col min="2054" max="2054" width="5.7109375" style="68" customWidth="1"/>
    <col min="2055" max="2059" width="7.140625" style="68" customWidth="1"/>
    <col min="2060" max="2060" width="7.85546875" style="68" customWidth="1"/>
    <col min="2061" max="2061" width="8.5703125" style="68" customWidth="1"/>
    <col min="2062" max="2062" width="9.28515625" style="68" customWidth="1"/>
    <col min="2063" max="2063" width="5.7109375" style="68" customWidth="1"/>
    <col min="2064" max="2064" width="20.5703125" style="68" customWidth="1"/>
    <col min="2065" max="2304" width="8" style="68"/>
    <col min="2305" max="2305" width="5.7109375" style="68" customWidth="1"/>
    <col min="2306" max="2306" width="2.85546875" style="68" customWidth="1"/>
    <col min="2307" max="2307" width="4.28515625" style="68" customWidth="1"/>
    <col min="2308" max="2308" width="7.140625" style="68" customWidth="1"/>
    <col min="2309" max="2309" width="4.28515625" style="68" customWidth="1"/>
    <col min="2310" max="2310" width="5.7109375" style="68" customWidth="1"/>
    <col min="2311" max="2315" width="7.140625" style="68" customWidth="1"/>
    <col min="2316" max="2316" width="7.85546875" style="68" customWidth="1"/>
    <col min="2317" max="2317" width="8.5703125" style="68" customWidth="1"/>
    <col min="2318" max="2318" width="9.28515625" style="68" customWidth="1"/>
    <col min="2319" max="2319" width="5.7109375" style="68" customWidth="1"/>
    <col min="2320" max="2320" width="20.5703125" style="68" customWidth="1"/>
    <col min="2321" max="2560" width="8" style="68"/>
    <col min="2561" max="2561" width="5.7109375" style="68" customWidth="1"/>
    <col min="2562" max="2562" width="2.85546875" style="68" customWidth="1"/>
    <col min="2563" max="2563" width="4.28515625" style="68" customWidth="1"/>
    <col min="2564" max="2564" width="7.140625" style="68" customWidth="1"/>
    <col min="2565" max="2565" width="4.28515625" style="68" customWidth="1"/>
    <col min="2566" max="2566" width="5.7109375" style="68" customWidth="1"/>
    <col min="2567" max="2571" width="7.140625" style="68" customWidth="1"/>
    <col min="2572" max="2572" width="7.85546875" style="68" customWidth="1"/>
    <col min="2573" max="2573" width="8.5703125" style="68" customWidth="1"/>
    <col min="2574" max="2574" width="9.28515625" style="68" customWidth="1"/>
    <col min="2575" max="2575" width="5.7109375" style="68" customWidth="1"/>
    <col min="2576" max="2576" width="20.5703125" style="68" customWidth="1"/>
    <col min="2577" max="2816" width="8" style="68"/>
    <col min="2817" max="2817" width="5.7109375" style="68" customWidth="1"/>
    <col min="2818" max="2818" width="2.85546875" style="68" customWidth="1"/>
    <col min="2819" max="2819" width="4.28515625" style="68" customWidth="1"/>
    <col min="2820" max="2820" width="7.140625" style="68" customWidth="1"/>
    <col min="2821" max="2821" width="4.28515625" style="68" customWidth="1"/>
    <col min="2822" max="2822" width="5.7109375" style="68" customWidth="1"/>
    <col min="2823" max="2827" width="7.140625" style="68" customWidth="1"/>
    <col min="2828" max="2828" width="7.85546875" style="68" customWidth="1"/>
    <col min="2829" max="2829" width="8.5703125" style="68" customWidth="1"/>
    <col min="2830" max="2830" width="9.28515625" style="68" customWidth="1"/>
    <col min="2831" max="2831" width="5.7109375" style="68" customWidth="1"/>
    <col min="2832" max="2832" width="20.5703125" style="68" customWidth="1"/>
    <col min="2833" max="3072" width="8" style="68"/>
    <col min="3073" max="3073" width="5.7109375" style="68" customWidth="1"/>
    <col min="3074" max="3074" width="2.85546875" style="68" customWidth="1"/>
    <col min="3075" max="3075" width="4.28515625" style="68" customWidth="1"/>
    <col min="3076" max="3076" width="7.140625" style="68" customWidth="1"/>
    <col min="3077" max="3077" width="4.28515625" style="68" customWidth="1"/>
    <col min="3078" max="3078" width="5.7109375" style="68" customWidth="1"/>
    <col min="3079" max="3083" width="7.140625" style="68" customWidth="1"/>
    <col min="3084" max="3084" width="7.85546875" style="68" customWidth="1"/>
    <col min="3085" max="3085" width="8.5703125" style="68" customWidth="1"/>
    <col min="3086" max="3086" width="9.28515625" style="68" customWidth="1"/>
    <col min="3087" max="3087" width="5.7109375" style="68" customWidth="1"/>
    <col min="3088" max="3088" width="20.5703125" style="68" customWidth="1"/>
    <col min="3089" max="3328" width="8" style="68"/>
    <col min="3329" max="3329" width="5.7109375" style="68" customWidth="1"/>
    <col min="3330" max="3330" width="2.85546875" style="68" customWidth="1"/>
    <col min="3331" max="3331" width="4.28515625" style="68" customWidth="1"/>
    <col min="3332" max="3332" width="7.140625" style="68" customWidth="1"/>
    <col min="3333" max="3333" width="4.28515625" style="68" customWidth="1"/>
    <col min="3334" max="3334" width="5.7109375" style="68" customWidth="1"/>
    <col min="3335" max="3339" width="7.140625" style="68" customWidth="1"/>
    <col min="3340" max="3340" width="7.85546875" style="68" customWidth="1"/>
    <col min="3341" max="3341" width="8.5703125" style="68" customWidth="1"/>
    <col min="3342" max="3342" width="9.28515625" style="68" customWidth="1"/>
    <col min="3343" max="3343" width="5.7109375" style="68" customWidth="1"/>
    <col min="3344" max="3344" width="20.5703125" style="68" customWidth="1"/>
    <col min="3345" max="3584" width="8" style="68"/>
    <col min="3585" max="3585" width="5.7109375" style="68" customWidth="1"/>
    <col min="3586" max="3586" width="2.85546875" style="68" customWidth="1"/>
    <col min="3587" max="3587" width="4.28515625" style="68" customWidth="1"/>
    <col min="3588" max="3588" width="7.140625" style="68" customWidth="1"/>
    <col min="3589" max="3589" width="4.28515625" style="68" customWidth="1"/>
    <col min="3590" max="3590" width="5.7109375" style="68" customWidth="1"/>
    <col min="3591" max="3595" width="7.140625" style="68" customWidth="1"/>
    <col min="3596" max="3596" width="7.85546875" style="68" customWidth="1"/>
    <col min="3597" max="3597" width="8.5703125" style="68" customWidth="1"/>
    <col min="3598" max="3598" width="9.28515625" style="68" customWidth="1"/>
    <col min="3599" max="3599" width="5.7109375" style="68" customWidth="1"/>
    <col min="3600" max="3600" width="20.5703125" style="68" customWidth="1"/>
    <col min="3601" max="3840" width="8" style="68"/>
    <col min="3841" max="3841" width="5.7109375" style="68" customWidth="1"/>
    <col min="3842" max="3842" width="2.85546875" style="68" customWidth="1"/>
    <col min="3843" max="3843" width="4.28515625" style="68" customWidth="1"/>
    <col min="3844" max="3844" width="7.140625" style="68" customWidth="1"/>
    <col min="3845" max="3845" width="4.28515625" style="68" customWidth="1"/>
    <col min="3846" max="3846" width="5.7109375" style="68" customWidth="1"/>
    <col min="3847" max="3851" width="7.140625" style="68" customWidth="1"/>
    <col min="3852" max="3852" width="7.85546875" style="68" customWidth="1"/>
    <col min="3853" max="3853" width="8.5703125" style="68" customWidth="1"/>
    <col min="3854" max="3854" width="9.28515625" style="68" customWidth="1"/>
    <col min="3855" max="3855" width="5.7109375" style="68" customWidth="1"/>
    <col min="3856" max="3856" width="20.5703125" style="68" customWidth="1"/>
    <col min="3857" max="4096" width="8" style="68"/>
    <col min="4097" max="4097" width="5.7109375" style="68" customWidth="1"/>
    <col min="4098" max="4098" width="2.85546875" style="68" customWidth="1"/>
    <col min="4099" max="4099" width="4.28515625" style="68" customWidth="1"/>
    <col min="4100" max="4100" width="7.140625" style="68" customWidth="1"/>
    <col min="4101" max="4101" width="4.28515625" style="68" customWidth="1"/>
    <col min="4102" max="4102" width="5.7109375" style="68" customWidth="1"/>
    <col min="4103" max="4107" width="7.140625" style="68" customWidth="1"/>
    <col min="4108" max="4108" width="7.85546875" style="68" customWidth="1"/>
    <col min="4109" max="4109" width="8.5703125" style="68" customWidth="1"/>
    <col min="4110" max="4110" width="9.28515625" style="68" customWidth="1"/>
    <col min="4111" max="4111" width="5.7109375" style="68" customWidth="1"/>
    <col min="4112" max="4112" width="20.5703125" style="68" customWidth="1"/>
    <col min="4113" max="4352" width="8" style="68"/>
    <col min="4353" max="4353" width="5.7109375" style="68" customWidth="1"/>
    <col min="4354" max="4354" width="2.85546875" style="68" customWidth="1"/>
    <col min="4355" max="4355" width="4.28515625" style="68" customWidth="1"/>
    <col min="4356" max="4356" width="7.140625" style="68" customWidth="1"/>
    <col min="4357" max="4357" width="4.28515625" style="68" customWidth="1"/>
    <col min="4358" max="4358" width="5.7109375" style="68" customWidth="1"/>
    <col min="4359" max="4363" width="7.140625" style="68" customWidth="1"/>
    <col min="4364" max="4364" width="7.85546875" style="68" customWidth="1"/>
    <col min="4365" max="4365" width="8.5703125" style="68" customWidth="1"/>
    <col min="4366" max="4366" width="9.28515625" style="68" customWidth="1"/>
    <col min="4367" max="4367" width="5.7109375" style="68" customWidth="1"/>
    <col min="4368" max="4368" width="20.5703125" style="68" customWidth="1"/>
    <col min="4369" max="4608" width="8" style="68"/>
    <col min="4609" max="4609" width="5.7109375" style="68" customWidth="1"/>
    <col min="4610" max="4610" width="2.85546875" style="68" customWidth="1"/>
    <col min="4611" max="4611" width="4.28515625" style="68" customWidth="1"/>
    <col min="4612" max="4612" width="7.140625" style="68" customWidth="1"/>
    <col min="4613" max="4613" width="4.28515625" style="68" customWidth="1"/>
    <col min="4614" max="4614" width="5.7109375" style="68" customWidth="1"/>
    <col min="4615" max="4619" width="7.140625" style="68" customWidth="1"/>
    <col min="4620" max="4620" width="7.85546875" style="68" customWidth="1"/>
    <col min="4621" max="4621" width="8.5703125" style="68" customWidth="1"/>
    <col min="4622" max="4622" width="9.28515625" style="68" customWidth="1"/>
    <col min="4623" max="4623" width="5.7109375" style="68" customWidth="1"/>
    <col min="4624" max="4624" width="20.5703125" style="68" customWidth="1"/>
    <col min="4625" max="4864" width="8" style="68"/>
    <col min="4865" max="4865" width="5.7109375" style="68" customWidth="1"/>
    <col min="4866" max="4866" width="2.85546875" style="68" customWidth="1"/>
    <col min="4867" max="4867" width="4.28515625" style="68" customWidth="1"/>
    <col min="4868" max="4868" width="7.140625" style="68" customWidth="1"/>
    <col min="4869" max="4869" width="4.28515625" style="68" customWidth="1"/>
    <col min="4870" max="4870" width="5.7109375" style="68" customWidth="1"/>
    <col min="4871" max="4875" width="7.140625" style="68" customWidth="1"/>
    <col min="4876" max="4876" width="7.85546875" style="68" customWidth="1"/>
    <col min="4877" max="4877" width="8.5703125" style="68" customWidth="1"/>
    <col min="4878" max="4878" width="9.28515625" style="68" customWidth="1"/>
    <col min="4879" max="4879" width="5.7109375" style="68" customWidth="1"/>
    <col min="4880" max="4880" width="20.5703125" style="68" customWidth="1"/>
    <col min="4881" max="5120" width="8" style="68"/>
    <col min="5121" max="5121" width="5.7109375" style="68" customWidth="1"/>
    <col min="5122" max="5122" width="2.85546875" style="68" customWidth="1"/>
    <col min="5123" max="5123" width="4.28515625" style="68" customWidth="1"/>
    <col min="5124" max="5124" width="7.140625" style="68" customWidth="1"/>
    <col min="5125" max="5125" width="4.28515625" style="68" customWidth="1"/>
    <col min="5126" max="5126" width="5.7109375" style="68" customWidth="1"/>
    <col min="5127" max="5131" width="7.140625" style="68" customWidth="1"/>
    <col min="5132" max="5132" width="7.85546875" style="68" customWidth="1"/>
    <col min="5133" max="5133" width="8.5703125" style="68" customWidth="1"/>
    <col min="5134" max="5134" width="9.28515625" style="68" customWidth="1"/>
    <col min="5135" max="5135" width="5.7109375" style="68" customWidth="1"/>
    <col min="5136" max="5136" width="20.5703125" style="68" customWidth="1"/>
    <col min="5137" max="5376" width="8" style="68"/>
    <col min="5377" max="5377" width="5.7109375" style="68" customWidth="1"/>
    <col min="5378" max="5378" width="2.85546875" style="68" customWidth="1"/>
    <col min="5379" max="5379" width="4.28515625" style="68" customWidth="1"/>
    <col min="5380" max="5380" width="7.140625" style="68" customWidth="1"/>
    <col min="5381" max="5381" width="4.28515625" style="68" customWidth="1"/>
    <col min="5382" max="5382" width="5.7109375" style="68" customWidth="1"/>
    <col min="5383" max="5387" width="7.140625" style="68" customWidth="1"/>
    <col min="5388" max="5388" width="7.85546875" style="68" customWidth="1"/>
    <col min="5389" max="5389" width="8.5703125" style="68" customWidth="1"/>
    <col min="5390" max="5390" width="9.28515625" style="68" customWidth="1"/>
    <col min="5391" max="5391" width="5.7109375" style="68" customWidth="1"/>
    <col min="5392" max="5392" width="20.5703125" style="68" customWidth="1"/>
    <col min="5393" max="5632" width="8" style="68"/>
    <col min="5633" max="5633" width="5.7109375" style="68" customWidth="1"/>
    <col min="5634" max="5634" width="2.85546875" style="68" customWidth="1"/>
    <col min="5635" max="5635" width="4.28515625" style="68" customWidth="1"/>
    <col min="5636" max="5636" width="7.140625" style="68" customWidth="1"/>
    <col min="5637" max="5637" width="4.28515625" style="68" customWidth="1"/>
    <col min="5638" max="5638" width="5.7109375" style="68" customWidth="1"/>
    <col min="5639" max="5643" width="7.140625" style="68" customWidth="1"/>
    <col min="5644" max="5644" width="7.85546875" style="68" customWidth="1"/>
    <col min="5645" max="5645" width="8.5703125" style="68" customWidth="1"/>
    <col min="5646" max="5646" width="9.28515625" style="68" customWidth="1"/>
    <col min="5647" max="5647" width="5.7109375" style="68" customWidth="1"/>
    <col min="5648" max="5648" width="20.5703125" style="68" customWidth="1"/>
    <col min="5649" max="5888" width="8" style="68"/>
    <col min="5889" max="5889" width="5.7109375" style="68" customWidth="1"/>
    <col min="5890" max="5890" width="2.85546875" style="68" customWidth="1"/>
    <col min="5891" max="5891" width="4.28515625" style="68" customWidth="1"/>
    <col min="5892" max="5892" width="7.140625" style="68" customWidth="1"/>
    <col min="5893" max="5893" width="4.28515625" style="68" customWidth="1"/>
    <col min="5894" max="5894" width="5.7109375" style="68" customWidth="1"/>
    <col min="5895" max="5899" width="7.140625" style="68" customWidth="1"/>
    <col min="5900" max="5900" width="7.85546875" style="68" customWidth="1"/>
    <col min="5901" max="5901" width="8.5703125" style="68" customWidth="1"/>
    <col min="5902" max="5902" width="9.28515625" style="68" customWidth="1"/>
    <col min="5903" max="5903" width="5.7109375" style="68" customWidth="1"/>
    <col min="5904" max="5904" width="20.5703125" style="68" customWidth="1"/>
    <col min="5905" max="6144" width="8" style="68"/>
    <col min="6145" max="6145" width="5.7109375" style="68" customWidth="1"/>
    <col min="6146" max="6146" width="2.85546875" style="68" customWidth="1"/>
    <col min="6147" max="6147" width="4.28515625" style="68" customWidth="1"/>
    <col min="6148" max="6148" width="7.140625" style="68" customWidth="1"/>
    <col min="6149" max="6149" width="4.28515625" style="68" customWidth="1"/>
    <col min="6150" max="6150" width="5.7109375" style="68" customWidth="1"/>
    <col min="6151" max="6155" width="7.140625" style="68" customWidth="1"/>
    <col min="6156" max="6156" width="7.85546875" style="68" customWidth="1"/>
    <col min="6157" max="6157" width="8.5703125" style="68" customWidth="1"/>
    <col min="6158" max="6158" width="9.28515625" style="68" customWidth="1"/>
    <col min="6159" max="6159" width="5.7109375" style="68" customWidth="1"/>
    <col min="6160" max="6160" width="20.5703125" style="68" customWidth="1"/>
    <col min="6161" max="6400" width="8" style="68"/>
    <col min="6401" max="6401" width="5.7109375" style="68" customWidth="1"/>
    <col min="6402" max="6402" width="2.85546875" style="68" customWidth="1"/>
    <col min="6403" max="6403" width="4.28515625" style="68" customWidth="1"/>
    <col min="6404" max="6404" width="7.140625" style="68" customWidth="1"/>
    <col min="6405" max="6405" width="4.28515625" style="68" customWidth="1"/>
    <col min="6406" max="6406" width="5.7109375" style="68" customWidth="1"/>
    <col min="6407" max="6411" width="7.140625" style="68" customWidth="1"/>
    <col min="6412" max="6412" width="7.85546875" style="68" customWidth="1"/>
    <col min="6413" max="6413" width="8.5703125" style="68" customWidth="1"/>
    <col min="6414" max="6414" width="9.28515625" style="68" customWidth="1"/>
    <col min="6415" max="6415" width="5.7109375" style="68" customWidth="1"/>
    <col min="6416" max="6416" width="20.5703125" style="68" customWidth="1"/>
    <col min="6417" max="6656" width="8" style="68"/>
    <col min="6657" max="6657" width="5.7109375" style="68" customWidth="1"/>
    <col min="6658" max="6658" width="2.85546875" style="68" customWidth="1"/>
    <col min="6659" max="6659" width="4.28515625" style="68" customWidth="1"/>
    <col min="6660" max="6660" width="7.140625" style="68" customWidth="1"/>
    <col min="6661" max="6661" width="4.28515625" style="68" customWidth="1"/>
    <col min="6662" max="6662" width="5.7109375" style="68" customWidth="1"/>
    <col min="6663" max="6667" width="7.140625" style="68" customWidth="1"/>
    <col min="6668" max="6668" width="7.85546875" style="68" customWidth="1"/>
    <col min="6669" max="6669" width="8.5703125" style="68" customWidth="1"/>
    <col min="6670" max="6670" width="9.28515625" style="68" customWidth="1"/>
    <col min="6671" max="6671" width="5.7109375" style="68" customWidth="1"/>
    <col min="6672" max="6672" width="20.5703125" style="68" customWidth="1"/>
    <col min="6673" max="6912" width="8" style="68"/>
    <col min="6913" max="6913" width="5.7109375" style="68" customWidth="1"/>
    <col min="6914" max="6914" width="2.85546875" style="68" customWidth="1"/>
    <col min="6915" max="6915" width="4.28515625" style="68" customWidth="1"/>
    <col min="6916" max="6916" width="7.140625" style="68" customWidth="1"/>
    <col min="6917" max="6917" width="4.28515625" style="68" customWidth="1"/>
    <col min="6918" max="6918" width="5.7109375" style="68" customWidth="1"/>
    <col min="6919" max="6923" width="7.140625" style="68" customWidth="1"/>
    <col min="6924" max="6924" width="7.85546875" style="68" customWidth="1"/>
    <col min="6925" max="6925" width="8.5703125" style="68" customWidth="1"/>
    <col min="6926" max="6926" width="9.28515625" style="68" customWidth="1"/>
    <col min="6927" max="6927" width="5.7109375" style="68" customWidth="1"/>
    <col min="6928" max="6928" width="20.5703125" style="68" customWidth="1"/>
    <col min="6929" max="7168" width="8" style="68"/>
    <col min="7169" max="7169" width="5.7109375" style="68" customWidth="1"/>
    <col min="7170" max="7170" width="2.85546875" style="68" customWidth="1"/>
    <col min="7171" max="7171" width="4.28515625" style="68" customWidth="1"/>
    <col min="7172" max="7172" width="7.140625" style="68" customWidth="1"/>
    <col min="7173" max="7173" width="4.28515625" style="68" customWidth="1"/>
    <col min="7174" max="7174" width="5.7109375" style="68" customWidth="1"/>
    <col min="7175" max="7179" width="7.140625" style="68" customWidth="1"/>
    <col min="7180" max="7180" width="7.85546875" style="68" customWidth="1"/>
    <col min="7181" max="7181" width="8.5703125" style="68" customWidth="1"/>
    <col min="7182" max="7182" width="9.28515625" style="68" customWidth="1"/>
    <col min="7183" max="7183" width="5.7109375" style="68" customWidth="1"/>
    <col min="7184" max="7184" width="20.5703125" style="68" customWidth="1"/>
    <col min="7185" max="7424" width="8" style="68"/>
    <col min="7425" max="7425" width="5.7109375" style="68" customWidth="1"/>
    <col min="7426" max="7426" width="2.85546875" style="68" customWidth="1"/>
    <col min="7427" max="7427" width="4.28515625" style="68" customWidth="1"/>
    <col min="7428" max="7428" width="7.140625" style="68" customWidth="1"/>
    <col min="7429" max="7429" width="4.28515625" style="68" customWidth="1"/>
    <col min="7430" max="7430" width="5.7109375" style="68" customWidth="1"/>
    <col min="7431" max="7435" width="7.140625" style="68" customWidth="1"/>
    <col min="7436" max="7436" width="7.85546875" style="68" customWidth="1"/>
    <col min="7437" max="7437" width="8.5703125" style="68" customWidth="1"/>
    <col min="7438" max="7438" width="9.28515625" style="68" customWidth="1"/>
    <col min="7439" max="7439" width="5.7109375" style="68" customWidth="1"/>
    <col min="7440" max="7440" width="20.5703125" style="68" customWidth="1"/>
    <col min="7441" max="7680" width="8" style="68"/>
    <col min="7681" max="7681" width="5.7109375" style="68" customWidth="1"/>
    <col min="7682" max="7682" width="2.85546875" style="68" customWidth="1"/>
    <col min="7683" max="7683" width="4.28515625" style="68" customWidth="1"/>
    <col min="7684" max="7684" width="7.140625" style="68" customWidth="1"/>
    <col min="7685" max="7685" width="4.28515625" style="68" customWidth="1"/>
    <col min="7686" max="7686" width="5.7109375" style="68" customWidth="1"/>
    <col min="7687" max="7691" width="7.140625" style="68" customWidth="1"/>
    <col min="7692" max="7692" width="7.85546875" style="68" customWidth="1"/>
    <col min="7693" max="7693" width="8.5703125" style="68" customWidth="1"/>
    <col min="7694" max="7694" width="9.28515625" style="68" customWidth="1"/>
    <col min="7695" max="7695" width="5.7109375" style="68" customWidth="1"/>
    <col min="7696" max="7696" width="20.5703125" style="68" customWidth="1"/>
    <col min="7697" max="7936" width="8" style="68"/>
    <col min="7937" max="7937" width="5.7109375" style="68" customWidth="1"/>
    <col min="7938" max="7938" width="2.85546875" style="68" customWidth="1"/>
    <col min="7939" max="7939" width="4.28515625" style="68" customWidth="1"/>
    <col min="7940" max="7940" width="7.140625" style="68" customWidth="1"/>
    <col min="7941" max="7941" width="4.28515625" style="68" customWidth="1"/>
    <col min="7942" max="7942" width="5.7109375" style="68" customWidth="1"/>
    <col min="7943" max="7947" width="7.140625" style="68" customWidth="1"/>
    <col min="7948" max="7948" width="7.85546875" style="68" customWidth="1"/>
    <col min="7949" max="7949" width="8.5703125" style="68" customWidth="1"/>
    <col min="7950" max="7950" width="9.28515625" style="68" customWidth="1"/>
    <col min="7951" max="7951" width="5.7109375" style="68" customWidth="1"/>
    <col min="7952" max="7952" width="20.5703125" style="68" customWidth="1"/>
    <col min="7953" max="8192" width="8" style="68"/>
    <col min="8193" max="8193" width="5.7109375" style="68" customWidth="1"/>
    <col min="8194" max="8194" width="2.85546875" style="68" customWidth="1"/>
    <col min="8195" max="8195" width="4.28515625" style="68" customWidth="1"/>
    <col min="8196" max="8196" width="7.140625" style="68" customWidth="1"/>
    <col min="8197" max="8197" width="4.28515625" style="68" customWidth="1"/>
    <col min="8198" max="8198" width="5.7109375" style="68" customWidth="1"/>
    <col min="8199" max="8203" width="7.140625" style="68" customWidth="1"/>
    <col min="8204" max="8204" width="7.85546875" style="68" customWidth="1"/>
    <col min="8205" max="8205" width="8.5703125" style="68" customWidth="1"/>
    <col min="8206" max="8206" width="9.28515625" style="68" customWidth="1"/>
    <col min="8207" max="8207" width="5.7109375" style="68" customWidth="1"/>
    <col min="8208" max="8208" width="20.5703125" style="68" customWidth="1"/>
    <col min="8209" max="8448" width="8" style="68"/>
    <col min="8449" max="8449" width="5.7109375" style="68" customWidth="1"/>
    <col min="8450" max="8450" width="2.85546875" style="68" customWidth="1"/>
    <col min="8451" max="8451" width="4.28515625" style="68" customWidth="1"/>
    <col min="8452" max="8452" width="7.140625" style="68" customWidth="1"/>
    <col min="8453" max="8453" width="4.28515625" style="68" customWidth="1"/>
    <col min="8454" max="8454" width="5.7109375" style="68" customWidth="1"/>
    <col min="8455" max="8459" width="7.140625" style="68" customWidth="1"/>
    <col min="8460" max="8460" width="7.85546875" style="68" customWidth="1"/>
    <col min="8461" max="8461" width="8.5703125" style="68" customWidth="1"/>
    <col min="8462" max="8462" width="9.28515625" style="68" customWidth="1"/>
    <col min="8463" max="8463" width="5.7109375" style="68" customWidth="1"/>
    <col min="8464" max="8464" width="20.5703125" style="68" customWidth="1"/>
    <col min="8465" max="8704" width="8" style="68"/>
    <col min="8705" max="8705" width="5.7109375" style="68" customWidth="1"/>
    <col min="8706" max="8706" width="2.85546875" style="68" customWidth="1"/>
    <col min="8707" max="8707" width="4.28515625" style="68" customWidth="1"/>
    <col min="8708" max="8708" width="7.140625" style="68" customWidth="1"/>
    <col min="8709" max="8709" width="4.28515625" style="68" customWidth="1"/>
    <col min="8710" max="8710" width="5.7109375" style="68" customWidth="1"/>
    <col min="8711" max="8715" width="7.140625" style="68" customWidth="1"/>
    <col min="8716" max="8716" width="7.85546875" style="68" customWidth="1"/>
    <col min="8717" max="8717" width="8.5703125" style="68" customWidth="1"/>
    <col min="8718" max="8718" width="9.28515625" style="68" customWidth="1"/>
    <col min="8719" max="8719" width="5.7109375" style="68" customWidth="1"/>
    <col min="8720" max="8720" width="20.5703125" style="68" customWidth="1"/>
    <col min="8721" max="8960" width="8" style="68"/>
    <col min="8961" max="8961" width="5.7109375" style="68" customWidth="1"/>
    <col min="8962" max="8962" width="2.85546875" style="68" customWidth="1"/>
    <col min="8963" max="8963" width="4.28515625" style="68" customWidth="1"/>
    <col min="8964" max="8964" width="7.140625" style="68" customWidth="1"/>
    <col min="8965" max="8965" width="4.28515625" style="68" customWidth="1"/>
    <col min="8966" max="8966" width="5.7109375" style="68" customWidth="1"/>
    <col min="8967" max="8971" width="7.140625" style="68" customWidth="1"/>
    <col min="8972" max="8972" width="7.85546875" style="68" customWidth="1"/>
    <col min="8973" max="8973" width="8.5703125" style="68" customWidth="1"/>
    <col min="8974" max="8974" width="9.28515625" style="68" customWidth="1"/>
    <col min="8975" max="8975" width="5.7109375" style="68" customWidth="1"/>
    <col min="8976" max="8976" width="20.5703125" style="68" customWidth="1"/>
    <col min="8977" max="9216" width="8" style="68"/>
    <col min="9217" max="9217" width="5.7109375" style="68" customWidth="1"/>
    <col min="9218" max="9218" width="2.85546875" style="68" customWidth="1"/>
    <col min="9219" max="9219" width="4.28515625" style="68" customWidth="1"/>
    <col min="9220" max="9220" width="7.140625" style="68" customWidth="1"/>
    <col min="9221" max="9221" width="4.28515625" style="68" customWidth="1"/>
    <col min="9222" max="9222" width="5.7109375" style="68" customWidth="1"/>
    <col min="9223" max="9227" width="7.140625" style="68" customWidth="1"/>
    <col min="9228" max="9228" width="7.85546875" style="68" customWidth="1"/>
    <col min="9229" max="9229" width="8.5703125" style="68" customWidth="1"/>
    <col min="9230" max="9230" width="9.28515625" style="68" customWidth="1"/>
    <col min="9231" max="9231" width="5.7109375" style="68" customWidth="1"/>
    <col min="9232" max="9232" width="20.5703125" style="68" customWidth="1"/>
    <col min="9233" max="9472" width="8" style="68"/>
    <col min="9473" max="9473" width="5.7109375" style="68" customWidth="1"/>
    <col min="9474" max="9474" width="2.85546875" style="68" customWidth="1"/>
    <col min="9475" max="9475" width="4.28515625" style="68" customWidth="1"/>
    <col min="9476" max="9476" width="7.140625" style="68" customWidth="1"/>
    <col min="9477" max="9477" width="4.28515625" style="68" customWidth="1"/>
    <col min="9478" max="9478" width="5.7109375" style="68" customWidth="1"/>
    <col min="9479" max="9483" width="7.140625" style="68" customWidth="1"/>
    <col min="9484" max="9484" width="7.85546875" style="68" customWidth="1"/>
    <col min="9485" max="9485" width="8.5703125" style="68" customWidth="1"/>
    <col min="9486" max="9486" width="9.28515625" style="68" customWidth="1"/>
    <col min="9487" max="9487" width="5.7109375" style="68" customWidth="1"/>
    <col min="9488" max="9488" width="20.5703125" style="68" customWidth="1"/>
    <col min="9489" max="9728" width="8" style="68"/>
    <col min="9729" max="9729" width="5.7109375" style="68" customWidth="1"/>
    <col min="9730" max="9730" width="2.85546875" style="68" customWidth="1"/>
    <col min="9731" max="9731" width="4.28515625" style="68" customWidth="1"/>
    <col min="9732" max="9732" width="7.140625" style="68" customWidth="1"/>
    <col min="9733" max="9733" width="4.28515625" style="68" customWidth="1"/>
    <col min="9734" max="9734" width="5.7109375" style="68" customWidth="1"/>
    <col min="9735" max="9739" width="7.140625" style="68" customWidth="1"/>
    <col min="9740" max="9740" width="7.85546875" style="68" customWidth="1"/>
    <col min="9741" max="9741" width="8.5703125" style="68" customWidth="1"/>
    <col min="9742" max="9742" width="9.28515625" style="68" customWidth="1"/>
    <col min="9743" max="9743" width="5.7109375" style="68" customWidth="1"/>
    <col min="9744" max="9744" width="20.5703125" style="68" customWidth="1"/>
    <col min="9745" max="9984" width="8" style="68"/>
    <col min="9985" max="9985" width="5.7109375" style="68" customWidth="1"/>
    <col min="9986" max="9986" width="2.85546875" style="68" customWidth="1"/>
    <col min="9987" max="9987" width="4.28515625" style="68" customWidth="1"/>
    <col min="9988" max="9988" width="7.140625" style="68" customWidth="1"/>
    <col min="9989" max="9989" width="4.28515625" style="68" customWidth="1"/>
    <col min="9990" max="9990" width="5.7109375" style="68" customWidth="1"/>
    <col min="9991" max="9995" width="7.140625" style="68" customWidth="1"/>
    <col min="9996" max="9996" width="7.85546875" style="68" customWidth="1"/>
    <col min="9997" max="9997" width="8.5703125" style="68" customWidth="1"/>
    <col min="9998" max="9998" width="9.28515625" style="68" customWidth="1"/>
    <col min="9999" max="9999" width="5.7109375" style="68" customWidth="1"/>
    <col min="10000" max="10000" width="20.5703125" style="68" customWidth="1"/>
    <col min="10001" max="10240" width="8" style="68"/>
    <col min="10241" max="10241" width="5.7109375" style="68" customWidth="1"/>
    <col min="10242" max="10242" width="2.85546875" style="68" customWidth="1"/>
    <col min="10243" max="10243" width="4.28515625" style="68" customWidth="1"/>
    <col min="10244" max="10244" width="7.140625" style="68" customWidth="1"/>
    <col min="10245" max="10245" width="4.28515625" style="68" customWidth="1"/>
    <col min="10246" max="10246" width="5.7109375" style="68" customWidth="1"/>
    <col min="10247" max="10251" width="7.140625" style="68" customWidth="1"/>
    <col min="10252" max="10252" width="7.85546875" style="68" customWidth="1"/>
    <col min="10253" max="10253" width="8.5703125" style="68" customWidth="1"/>
    <col min="10254" max="10254" width="9.28515625" style="68" customWidth="1"/>
    <col min="10255" max="10255" width="5.7109375" style="68" customWidth="1"/>
    <col min="10256" max="10256" width="20.5703125" style="68" customWidth="1"/>
    <col min="10257" max="10496" width="8" style="68"/>
    <col min="10497" max="10497" width="5.7109375" style="68" customWidth="1"/>
    <col min="10498" max="10498" width="2.85546875" style="68" customWidth="1"/>
    <col min="10499" max="10499" width="4.28515625" style="68" customWidth="1"/>
    <col min="10500" max="10500" width="7.140625" style="68" customWidth="1"/>
    <col min="10501" max="10501" width="4.28515625" style="68" customWidth="1"/>
    <col min="10502" max="10502" width="5.7109375" style="68" customWidth="1"/>
    <col min="10503" max="10507" width="7.140625" style="68" customWidth="1"/>
    <col min="10508" max="10508" width="7.85546875" style="68" customWidth="1"/>
    <col min="10509" max="10509" width="8.5703125" style="68" customWidth="1"/>
    <col min="10510" max="10510" width="9.28515625" style="68" customWidth="1"/>
    <col min="10511" max="10511" width="5.7109375" style="68" customWidth="1"/>
    <col min="10512" max="10512" width="20.5703125" style="68" customWidth="1"/>
    <col min="10513" max="10752" width="8" style="68"/>
    <col min="10753" max="10753" width="5.7109375" style="68" customWidth="1"/>
    <col min="10754" max="10754" width="2.85546875" style="68" customWidth="1"/>
    <col min="10755" max="10755" width="4.28515625" style="68" customWidth="1"/>
    <col min="10756" max="10756" width="7.140625" style="68" customWidth="1"/>
    <col min="10757" max="10757" width="4.28515625" style="68" customWidth="1"/>
    <col min="10758" max="10758" width="5.7109375" style="68" customWidth="1"/>
    <col min="10759" max="10763" width="7.140625" style="68" customWidth="1"/>
    <col min="10764" max="10764" width="7.85546875" style="68" customWidth="1"/>
    <col min="10765" max="10765" width="8.5703125" style="68" customWidth="1"/>
    <col min="10766" max="10766" width="9.28515625" style="68" customWidth="1"/>
    <col min="10767" max="10767" width="5.7109375" style="68" customWidth="1"/>
    <col min="10768" max="10768" width="20.5703125" style="68" customWidth="1"/>
    <col min="10769" max="11008" width="8" style="68"/>
    <col min="11009" max="11009" width="5.7109375" style="68" customWidth="1"/>
    <col min="11010" max="11010" width="2.85546875" style="68" customWidth="1"/>
    <col min="11011" max="11011" width="4.28515625" style="68" customWidth="1"/>
    <col min="11012" max="11012" width="7.140625" style="68" customWidth="1"/>
    <col min="11013" max="11013" width="4.28515625" style="68" customWidth="1"/>
    <col min="11014" max="11014" width="5.7109375" style="68" customWidth="1"/>
    <col min="11015" max="11019" width="7.140625" style="68" customWidth="1"/>
    <col min="11020" max="11020" width="7.85546875" style="68" customWidth="1"/>
    <col min="11021" max="11021" width="8.5703125" style="68" customWidth="1"/>
    <col min="11022" max="11022" width="9.28515625" style="68" customWidth="1"/>
    <col min="11023" max="11023" width="5.7109375" style="68" customWidth="1"/>
    <col min="11024" max="11024" width="20.5703125" style="68" customWidth="1"/>
    <col min="11025" max="11264" width="8" style="68"/>
    <col min="11265" max="11265" width="5.7109375" style="68" customWidth="1"/>
    <col min="11266" max="11266" width="2.85546875" style="68" customWidth="1"/>
    <col min="11267" max="11267" width="4.28515625" style="68" customWidth="1"/>
    <col min="11268" max="11268" width="7.140625" style="68" customWidth="1"/>
    <col min="11269" max="11269" width="4.28515625" style="68" customWidth="1"/>
    <col min="11270" max="11270" width="5.7109375" style="68" customWidth="1"/>
    <col min="11271" max="11275" width="7.140625" style="68" customWidth="1"/>
    <col min="11276" max="11276" width="7.85546875" style="68" customWidth="1"/>
    <col min="11277" max="11277" width="8.5703125" style="68" customWidth="1"/>
    <col min="11278" max="11278" width="9.28515625" style="68" customWidth="1"/>
    <col min="11279" max="11279" width="5.7109375" style="68" customWidth="1"/>
    <col min="11280" max="11280" width="20.5703125" style="68" customWidth="1"/>
    <col min="11281" max="11520" width="8" style="68"/>
    <col min="11521" max="11521" width="5.7109375" style="68" customWidth="1"/>
    <col min="11522" max="11522" width="2.85546875" style="68" customWidth="1"/>
    <col min="11523" max="11523" width="4.28515625" style="68" customWidth="1"/>
    <col min="11524" max="11524" width="7.140625" style="68" customWidth="1"/>
    <col min="11525" max="11525" width="4.28515625" style="68" customWidth="1"/>
    <col min="11526" max="11526" width="5.7109375" style="68" customWidth="1"/>
    <col min="11527" max="11531" width="7.140625" style="68" customWidth="1"/>
    <col min="11532" max="11532" width="7.85546875" style="68" customWidth="1"/>
    <col min="11533" max="11533" width="8.5703125" style="68" customWidth="1"/>
    <col min="11534" max="11534" width="9.28515625" style="68" customWidth="1"/>
    <col min="11535" max="11535" width="5.7109375" style="68" customWidth="1"/>
    <col min="11536" max="11536" width="20.5703125" style="68" customWidth="1"/>
    <col min="11537" max="11776" width="8" style="68"/>
    <col min="11777" max="11777" width="5.7109375" style="68" customWidth="1"/>
    <col min="11778" max="11778" width="2.85546875" style="68" customWidth="1"/>
    <col min="11779" max="11779" width="4.28515625" style="68" customWidth="1"/>
    <col min="11780" max="11780" width="7.140625" style="68" customWidth="1"/>
    <col min="11781" max="11781" width="4.28515625" style="68" customWidth="1"/>
    <col min="11782" max="11782" width="5.7109375" style="68" customWidth="1"/>
    <col min="11783" max="11787" width="7.140625" style="68" customWidth="1"/>
    <col min="11788" max="11788" width="7.85546875" style="68" customWidth="1"/>
    <col min="11789" max="11789" width="8.5703125" style="68" customWidth="1"/>
    <col min="11790" max="11790" width="9.28515625" style="68" customWidth="1"/>
    <col min="11791" max="11791" width="5.7109375" style="68" customWidth="1"/>
    <col min="11792" max="11792" width="20.5703125" style="68" customWidth="1"/>
    <col min="11793" max="12032" width="8" style="68"/>
    <col min="12033" max="12033" width="5.7109375" style="68" customWidth="1"/>
    <col min="12034" max="12034" width="2.85546875" style="68" customWidth="1"/>
    <col min="12035" max="12035" width="4.28515625" style="68" customWidth="1"/>
    <col min="12036" max="12036" width="7.140625" style="68" customWidth="1"/>
    <col min="12037" max="12037" width="4.28515625" style="68" customWidth="1"/>
    <col min="12038" max="12038" width="5.7109375" style="68" customWidth="1"/>
    <col min="12039" max="12043" width="7.140625" style="68" customWidth="1"/>
    <col min="12044" max="12044" width="7.85546875" style="68" customWidth="1"/>
    <col min="12045" max="12045" width="8.5703125" style="68" customWidth="1"/>
    <col min="12046" max="12046" width="9.28515625" style="68" customWidth="1"/>
    <col min="12047" max="12047" width="5.7109375" style="68" customWidth="1"/>
    <col min="12048" max="12048" width="20.5703125" style="68" customWidth="1"/>
    <col min="12049" max="12288" width="8" style="68"/>
    <col min="12289" max="12289" width="5.7109375" style="68" customWidth="1"/>
    <col min="12290" max="12290" width="2.85546875" style="68" customWidth="1"/>
    <col min="12291" max="12291" width="4.28515625" style="68" customWidth="1"/>
    <col min="12292" max="12292" width="7.140625" style="68" customWidth="1"/>
    <col min="12293" max="12293" width="4.28515625" style="68" customWidth="1"/>
    <col min="12294" max="12294" width="5.7109375" style="68" customWidth="1"/>
    <col min="12295" max="12299" width="7.140625" style="68" customWidth="1"/>
    <col min="12300" max="12300" width="7.85546875" style="68" customWidth="1"/>
    <col min="12301" max="12301" width="8.5703125" style="68" customWidth="1"/>
    <col min="12302" max="12302" width="9.28515625" style="68" customWidth="1"/>
    <col min="12303" max="12303" width="5.7109375" style="68" customWidth="1"/>
    <col min="12304" max="12304" width="20.5703125" style="68" customWidth="1"/>
    <col min="12305" max="12544" width="8" style="68"/>
    <col min="12545" max="12545" width="5.7109375" style="68" customWidth="1"/>
    <col min="12546" max="12546" width="2.85546875" style="68" customWidth="1"/>
    <col min="12547" max="12547" width="4.28515625" style="68" customWidth="1"/>
    <col min="12548" max="12548" width="7.140625" style="68" customWidth="1"/>
    <col min="12549" max="12549" width="4.28515625" style="68" customWidth="1"/>
    <col min="12550" max="12550" width="5.7109375" style="68" customWidth="1"/>
    <col min="12551" max="12555" width="7.140625" style="68" customWidth="1"/>
    <col min="12556" max="12556" width="7.85546875" style="68" customWidth="1"/>
    <col min="12557" max="12557" width="8.5703125" style="68" customWidth="1"/>
    <col min="12558" max="12558" width="9.28515625" style="68" customWidth="1"/>
    <col min="12559" max="12559" width="5.7109375" style="68" customWidth="1"/>
    <col min="12560" max="12560" width="20.5703125" style="68" customWidth="1"/>
    <col min="12561" max="12800" width="8" style="68"/>
    <col min="12801" max="12801" width="5.7109375" style="68" customWidth="1"/>
    <col min="12802" max="12802" width="2.85546875" style="68" customWidth="1"/>
    <col min="12803" max="12803" width="4.28515625" style="68" customWidth="1"/>
    <col min="12804" max="12804" width="7.140625" style="68" customWidth="1"/>
    <col min="12805" max="12805" width="4.28515625" style="68" customWidth="1"/>
    <col min="12806" max="12806" width="5.7109375" style="68" customWidth="1"/>
    <col min="12807" max="12811" width="7.140625" style="68" customWidth="1"/>
    <col min="12812" max="12812" width="7.85546875" style="68" customWidth="1"/>
    <col min="12813" max="12813" width="8.5703125" style="68" customWidth="1"/>
    <col min="12814" max="12814" width="9.28515625" style="68" customWidth="1"/>
    <col min="12815" max="12815" width="5.7109375" style="68" customWidth="1"/>
    <col min="12816" max="12816" width="20.5703125" style="68" customWidth="1"/>
    <col min="12817" max="13056" width="8" style="68"/>
    <col min="13057" max="13057" width="5.7109375" style="68" customWidth="1"/>
    <col min="13058" max="13058" width="2.85546875" style="68" customWidth="1"/>
    <col min="13059" max="13059" width="4.28515625" style="68" customWidth="1"/>
    <col min="13060" max="13060" width="7.140625" style="68" customWidth="1"/>
    <col min="13061" max="13061" width="4.28515625" style="68" customWidth="1"/>
    <col min="13062" max="13062" width="5.7109375" style="68" customWidth="1"/>
    <col min="13063" max="13067" width="7.140625" style="68" customWidth="1"/>
    <col min="13068" max="13068" width="7.85546875" style="68" customWidth="1"/>
    <col min="13069" max="13069" width="8.5703125" style="68" customWidth="1"/>
    <col min="13070" max="13070" width="9.28515625" style="68" customWidth="1"/>
    <col min="13071" max="13071" width="5.7109375" style="68" customWidth="1"/>
    <col min="13072" max="13072" width="20.5703125" style="68" customWidth="1"/>
    <col min="13073" max="13312" width="8" style="68"/>
    <col min="13313" max="13313" width="5.7109375" style="68" customWidth="1"/>
    <col min="13314" max="13314" width="2.85546875" style="68" customWidth="1"/>
    <col min="13315" max="13315" width="4.28515625" style="68" customWidth="1"/>
    <col min="13316" max="13316" width="7.140625" style="68" customWidth="1"/>
    <col min="13317" max="13317" width="4.28515625" style="68" customWidth="1"/>
    <col min="13318" max="13318" width="5.7109375" style="68" customWidth="1"/>
    <col min="13319" max="13323" width="7.140625" style="68" customWidth="1"/>
    <col min="13324" max="13324" width="7.85546875" style="68" customWidth="1"/>
    <col min="13325" max="13325" width="8.5703125" style="68" customWidth="1"/>
    <col min="13326" max="13326" width="9.28515625" style="68" customWidth="1"/>
    <col min="13327" max="13327" width="5.7109375" style="68" customWidth="1"/>
    <col min="13328" max="13328" width="20.5703125" style="68" customWidth="1"/>
    <col min="13329" max="13568" width="8" style="68"/>
    <col min="13569" max="13569" width="5.7109375" style="68" customWidth="1"/>
    <col min="13570" max="13570" width="2.85546875" style="68" customWidth="1"/>
    <col min="13571" max="13571" width="4.28515625" style="68" customWidth="1"/>
    <col min="13572" max="13572" width="7.140625" style="68" customWidth="1"/>
    <col min="13573" max="13573" width="4.28515625" style="68" customWidth="1"/>
    <col min="13574" max="13574" width="5.7109375" style="68" customWidth="1"/>
    <col min="13575" max="13579" width="7.140625" style="68" customWidth="1"/>
    <col min="13580" max="13580" width="7.85546875" style="68" customWidth="1"/>
    <col min="13581" max="13581" width="8.5703125" style="68" customWidth="1"/>
    <col min="13582" max="13582" width="9.28515625" style="68" customWidth="1"/>
    <col min="13583" max="13583" width="5.7109375" style="68" customWidth="1"/>
    <col min="13584" max="13584" width="20.5703125" style="68" customWidth="1"/>
    <col min="13585" max="13824" width="8" style="68"/>
    <col min="13825" max="13825" width="5.7109375" style="68" customWidth="1"/>
    <col min="13826" max="13826" width="2.85546875" style="68" customWidth="1"/>
    <col min="13827" max="13827" width="4.28515625" style="68" customWidth="1"/>
    <col min="13828" max="13828" width="7.140625" style="68" customWidth="1"/>
    <col min="13829" max="13829" width="4.28515625" style="68" customWidth="1"/>
    <col min="13830" max="13830" width="5.7109375" style="68" customWidth="1"/>
    <col min="13831" max="13835" width="7.140625" style="68" customWidth="1"/>
    <col min="13836" max="13836" width="7.85546875" style="68" customWidth="1"/>
    <col min="13837" max="13837" width="8.5703125" style="68" customWidth="1"/>
    <col min="13838" max="13838" width="9.28515625" style="68" customWidth="1"/>
    <col min="13839" max="13839" width="5.7109375" style="68" customWidth="1"/>
    <col min="13840" max="13840" width="20.5703125" style="68" customWidth="1"/>
    <col min="13841" max="14080" width="8" style="68"/>
    <col min="14081" max="14081" width="5.7109375" style="68" customWidth="1"/>
    <col min="14082" max="14082" width="2.85546875" style="68" customWidth="1"/>
    <col min="14083" max="14083" width="4.28515625" style="68" customWidth="1"/>
    <col min="14084" max="14084" width="7.140625" style="68" customWidth="1"/>
    <col min="14085" max="14085" width="4.28515625" style="68" customWidth="1"/>
    <col min="14086" max="14086" width="5.7109375" style="68" customWidth="1"/>
    <col min="14087" max="14091" width="7.140625" style="68" customWidth="1"/>
    <col min="14092" max="14092" width="7.85546875" style="68" customWidth="1"/>
    <col min="14093" max="14093" width="8.5703125" style="68" customWidth="1"/>
    <col min="14094" max="14094" width="9.28515625" style="68" customWidth="1"/>
    <col min="14095" max="14095" width="5.7109375" style="68" customWidth="1"/>
    <col min="14096" max="14096" width="20.5703125" style="68" customWidth="1"/>
    <col min="14097" max="14336" width="8" style="68"/>
    <col min="14337" max="14337" width="5.7109375" style="68" customWidth="1"/>
    <col min="14338" max="14338" width="2.85546875" style="68" customWidth="1"/>
    <col min="14339" max="14339" width="4.28515625" style="68" customWidth="1"/>
    <col min="14340" max="14340" width="7.140625" style="68" customWidth="1"/>
    <col min="14341" max="14341" width="4.28515625" style="68" customWidth="1"/>
    <col min="14342" max="14342" width="5.7109375" style="68" customWidth="1"/>
    <col min="14343" max="14347" width="7.140625" style="68" customWidth="1"/>
    <col min="14348" max="14348" width="7.85546875" style="68" customWidth="1"/>
    <col min="14349" max="14349" width="8.5703125" style="68" customWidth="1"/>
    <col min="14350" max="14350" width="9.28515625" style="68" customWidth="1"/>
    <col min="14351" max="14351" width="5.7109375" style="68" customWidth="1"/>
    <col min="14352" max="14352" width="20.5703125" style="68" customWidth="1"/>
    <col min="14353" max="14592" width="8" style="68"/>
    <col min="14593" max="14593" width="5.7109375" style="68" customWidth="1"/>
    <col min="14594" max="14594" width="2.85546875" style="68" customWidth="1"/>
    <col min="14595" max="14595" width="4.28515625" style="68" customWidth="1"/>
    <col min="14596" max="14596" width="7.140625" style="68" customWidth="1"/>
    <col min="14597" max="14597" width="4.28515625" style="68" customWidth="1"/>
    <col min="14598" max="14598" width="5.7109375" style="68" customWidth="1"/>
    <col min="14599" max="14603" width="7.140625" style="68" customWidth="1"/>
    <col min="14604" max="14604" width="7.85546875" style="68" customWidth="1"/>
    <col min="14605" max="14605" width="8.5703125" style="68" customWidth="1"/>
    <col min="14606" max="14606" width="9.28515625" style="68" customWidth="1"/>
    <col min="14607" max="14607" width="5.7109375" style="68" customWidth="1"/>
    <col min="14608" max="14608" width="20.5703125" style="68" customWidth="1"/>
    <col min="14609" max="14848" width="8" style="68"/>
    <col min="14849" max="14849" width="5.7109375" style="68" customWidth="1"/>
    <col min="14850" max="14850" width="2.85546875" style="68" customWidth="1"/>
    <col min="14851" max="14851" width="4.28515625" style="68" customWidth="1"/>
    <col min="14852" max="14852" width="7.140625" style="68" customWidth="1"/>
    <col min="14853" max="14853" width="4.28515625" style="68" customWidth="1"/>
    <col min="14854" max="14854" width="5.7109375" style="68" customWidth="1"/>
    <col min="14855" max="14859" width="7.140625" style="68" customWidth="1"/>
    <col min="14860" max="14860" width="7.85546875" style="68" customWidth="1"/>
    <col min="14861" max="14861" width="8.5703125" style="68" customWidth="1"/>
    <col min="14862" max="14862" width="9.28515625" style="68" customWidth="1"/>
    <col min="14863" max="14863" width="5.7109375" style="68" customWidth="1"/>
    <col min="14864" max="14864" width="20.5703125" style="68" customWidth="1"/>
    <col min="14865" max="15104" width="8" style="68"/>
    <col min="15105" max="15105" width="5.7109375" style="68" customWidth="1"/>
    <col min="15106" max="15106" width="2.85546875" style="68" customWidth="1"/>
    <col min="15107" max="15107" width="4.28515625" style="68" customWidth="1"/>
    <col min="15108" max="15108" width="7.140625" style="68" customWidth="1"/>
    <col min="15109" max="15109" width="4.28515625" style="68" customWidth="1"/>
    <col min="15110" max="15110" width="5.7109375" style="68" customWidth="1"/>
    <col min="15111" max="15115" width="7.140625" style="68" customWidth="1"/>
    <col min="15116" max="15116" width="7.85546875" style="68" customWidth="1"/>
    <col min="15117" max="15117" width="8.5703125" style="68" customWidth="1"/>
    <col min="15118" max="15118" width="9.28515625" style="68" customWidth="1"/>
    <col min="15119" max="15119" width="5.7109375" style="68" customWidth="1"/>
    <col min="15120" max="15120" width="20.5703125" style="68" customWidth="1"/>
    <col min="15121" max="15360" width="8" style="68"/>
    <col min="15361" max="15361" width="5.7109375" style="68" customWidth="1"/>
    <col min="15362" max="15362" width="2.85546875" style="68" customWidth="1"/>
    <col min="15363" max="15363" width="4.28515625" style="68" customWidth="1"/>
    <col min="15364" max="15364" width="7.140625" style="68" customWidth="1"/>
    <col min="15365" max="15365" width="4.28515625" style="68" customWidth="1"/>
    <col min="15366" max="15366" width="5.7109375" style="68" customWidth="1"/>
    <col min="15367" max="15371" width="7.140625" style="68" customWidth="1"/>
    <col min="15372" max="15372" width="7.85546875" style="68" customWidth="1"/>
    <col min="15373" max="15373" width="8.5703125" style="68" customWidth="1"/>
    <col min="15374" max="15374" width="9.28515625" style="68" customWidth="1"/>
    <col min="15375" max="15375" width="5.7109375" style="68" customWidth="1"/>
    <col min="15376" max="15376" width="20.5703125" style="68" customWidth="1"/>
    <col min="15377" max="15616" width="8" style="68"/>
    <col min="15617" max="15617" width="5.7109375" style="68" customWidth="1"/>
    <col min="15618" max="15618" width="2.85546875" style="68" customWidth="1"/>
    <col min="15619" max="15619" width="4.28515625" style="68" customWidth="1"/>
    <col min="15620" max="15620" width="7.140625" style="68" customWidth="1"/>
    <col min="15621" max="15621" width="4.28515625" style="68" customWidth="1"/>
    <col min="15622" max="15622" width="5.7109375" style="68" customWidth="1"/>
    <col min="15623" max="15627" width="7.140625" style="68" customWidth="1"/>
    <col min="15628" max="15628" width="7.85546875" style="68" customWidth="1"/>
    <col min="15629" max="15629" width="8.5703125" style="68" customWidth="1"/>
    <col min="15630" max="15630" width="9.28515625" style="68" customWidth="1"/>
    <col min="15631" max="15631" width="5.7109375" style="68" customWidth="1"/>
    <col min="15632" max="15632" width="20.5703125" style="68" customWidth="1"/>
    <col min="15633" max="15872" width="8" style="68"/>
    <col min="15873" max="15873" width="5.7109375" style="68" customWidth="1"/>
    <col min="15874" max="15874" width="2.85546875" style="68" customWidth="1"/>
    <col min="15875" max="15875" width="4.28515625" style="68" customWidth="1"/>
    <col min="15876" max="15876" width="7.140625" style="68" customWidth="1"/>
    <col min="15877" max="15877" width="4.28515625" style="68" customWidth="1"/>
    <col min="15878" max="15878" width="5.7109375" style="68" customWidth="1"/>
    <col min="15879" max="15883" width="7.140625" style="68" customWidth="1"/>
    <col min="15884" max="15884" width="7.85546875" style="68" customWidth="1"/>
    <col min="15885" max="15885" width="8.5703125" style="68" customWidth="1"/>
    <col min="15886" max="15886" width="9.28515625" style="68" customWidth="1"/>
    <col min="15887" max="15887" width="5.7109375" style="68" customWidth="1"/>
    <col min="15888" max="15888" width="20.5703125" style="68" customWidth="1"/>
    <col min="15889" max="16128" width="8" style="68"/>
    <col min="16129" max="16129" width="5.7109375" style="68" customWidth="1"/>
    <col min="16130" max="16130" width="2.85546875" style="68" customWidth="1"/>
    <col min="16131" max="16131" width="4.28515625" style="68" customWidth="1"/>
    <col min="16132" max="16132" width="7.140625" style="68" customWidth="1"/>
    <col min="16133" max="16133" width="4.28515625" style="68" customWidth="1"/>
    <col min="16134" max="16134" width="5.7109375" style="68" customWidth="1"/>
    <col min="16135" max="16139" width="7.140625" style="68" customWidth="1"/>
    <col min="16140" max="16140" width="7.85546875" style="68" customWidth="1"/>
    <col min="16141" max="16141" width="8.5703125" style="68" customWidth="1"/>
    <col min="16142" max="16142" width="9.28515625" style="68" customWidth="1"/>
    <col min="16143" max="16143" width="5.7109375" style="68" customWidth="1"/>
    <col min="16144" max="16144" width="20.5703125" style="68" customWidth="1"/>
    <col min="16145" max="16384" width="8" style="68"/>
  </cols>
  <sheetData>
    <row r="1" spans="1:16" ht="15">
      <c r="A1" s="66"/>
      <c r="B1" s="66"/>
      <c r="C1" s="67" t="str">
        <f>'[3]СТАРТ+ (2)'!C1</f>
        <v>ВЫШКА - ВЫБОР (5 М;7,5 М;10 М);  ДЕВУШКИ (10-11 ЛЕТ)</v>
      </c>
      <c r="D1" s="68"/>
      <c r="E1" s="68"/>
      <c r="G1" s="67"/>
      <c r="H1" s="67"/>
      <c r="I1" s="67"/>
      <c r="J1" s="67"/>
      <c r="K1" s="67"/>
      <c r="L1" s="70"/>
      <c r="M1" s="70"/>
      <c r="N1" s="71"/>
      <c r="O1" s="72"/>
      <c r="P1" s="73">
        <f>'[3]СТАРТ+ (2)'!Y1</f>
        <v>43815.5</v>
      </c>
    </row>
    <row r="2" spans="1:16" ht="15">
      <c r="A2" s="66"/>
      <c r="B2" s="66"/>
      <c r="D2" s="67"/>
      <c r="E2" s="67"/>
      <c r="F2" s="67"/>
      <c r="G2" s="74"/>
      <c r="H2" s="74"/>
      <c r="I2" s="74"/>
      <c r="J2" s="74"/>
      <c r="K2" s="74"/>
      <c r="L2" s="70"/>
      <c r="M2" s="70"/>
      <c r="N2" s="71"/>
      <c r="O2" s="72"/>
      <c r="P2" s="75"/>
    </row>
    <row r="3" spans="1:16" ht="12.75" customHeight="1">
      <c r="A3" s="76"/>
      <c r="B3" s="77"/>
      <c r="C3" s="78"/>
      <c r="D3" s="79"/>
      <c r="E3" s="134"/>
      <c r="F3" s="80"/>
      <c r="G3" s="81" t="s">
        <v>0</v>
      </c>
      <c r="H3" s="82"/>
      <c r="I3" s="82"/>
      <c r="J3" s="82"/>
      <c r="K3" s="82"/>
      <c r="L3" s="80"/>
      <c r="M3" s="80"/>
      <c r="N3" s="83"/>
      <c r="O3" s="84" t="s">
        <v>7</v>
      </c>
      <c r="P3" s="85"/>
    </row>
    <row r="4" spans="1:16" ht="13.5" thickBot="1">
      <c r="A4" s="86" t="s">
        <v>2</v>
      </c>
      <c r="B4" s="87"/>
      <c r="C4" s="88" t="s">
        <v>3</v>
      </c>
      <c r="D4" s="89" t="s">
        <v>11</v>
      </c>
      <c r="E4" s="135" t="s">
        <v>13</v>
      </c>
      <c r="F4" s="90" t="s">
        <v>4</v>
      </c>
      <c r="G4" s="91">
        <v>1</v>
      </c>
      <c r="H4" s="92">
        <v>2</v>
      </c>
      <c r="I4" s="92">
        <v>3</v>
      </c>
      <c r="J4" s="92">
        <v>4</v>
      </c>
      <c r="K4" s="92">
        <v>5</v>
      </c>
      <c r="L4" s="93"/>
      <c r="M4" s="94"/>
      <c r="N4" s="95" t="s">
        <v>5</v>
      </c>
      <c r="O4" s="96" t="s">
        <v>8</v>
      </c>
      <c r="P4" s="97" t="s">
        <v>1</v>
      </c>
    </row>
    <row r="5" spans="1:16" ht="12.75">
      <c r="A5" s="98"/>
      <c r="B5" s="99">
        <v>0</v>
      </c>
      <c r="C5" s="100"/>
      <c r="D5" s="101"/>
      <c r="E5" s="101"/>
      <c r="F5" s="102"/>
      <c r="G5" s="103"/>
      <c r="H5" s="103"/>
      <c r="I5" s="103"/>
      <c r="J5" s="103"/>
      <c r="K5" s="103"/>
      <c r="L5" s="103"/>
      <c r="M5" s="104"/>
      <c r="N5" s="105">
        <v>9999</v>
      </c>
      <c r="O5" s="106"/>
      <c r="P5" s="107"/>
    </row>
    <row r="6" spans="1:16" s="114" customFormat="1" ht="15">
      <c r="A6" s="108">
        <v>1</v>
      </c>
      <c r="B6" s="109">
        <f>'[3]СТАРТ+ (2)'!B10</f>
        <v>2</v>
      </c>
      <c r="C6" s="110" t="str">
        <f>'[3]СТАРТ+ (2)'!C10</f>
        <v>Демидова Дарья,2008,КМС,Бузулук,СШОР</v>
      </c>
      <c r="D6" s="108"/>
      <c r="E6" s="108"/>
      <c r="F6" s="108"/>
      <c r="G6" s="110"/>
      <c r="H6" s="110"/>
      <c r="I6" s="110"/>
      <c r="J6" s="110"/>
      <c r="K6" s="110"/>
      <c r="L6" s="110"/>
      <c r="M6" s="108"/>
      <c r="N6" s="111">
        <f ca="1">SUM(M12)</f>
        <v>248.54999999999998</v>
      </c>
      <c r="O6" s="112" t="s">
        <v>10</v>
      </c>
      <c r="P6" s="113" t="str">
        <f>'[3]СТАРТ+ (2)'!Y10</f>
        <v>Постниковы Т.Н.,М.В.</v>
      </c>
    </row>
    <row r="7" spans="1:16" ht="12.75" outlineLevel="1">
      <c r="B7" s="116">
        <f t="shared" ref="B7:B12" si="0">B6</f>
        <v>2</v>
      </c>
      <c r="C7" s="117"/>
      <c r="D7" s="108" t="str">
        <f>'[3]СТАРТ+ (2)'!C11</f>
        <v>614в</v>
      </c>
      <c r="E7" s="108">
        <f>'[3]СТАРТ+ (2)'!D11</f>
        <v>10</v>
      </c>
      <c r="F7" s="118">
        <f ca="1">'[3]СТАРТ+ (2)'!E11</f>
        <v>2.4</v>
      </c>
      <c r="G7" s="119">
        <v>6.5</v>
      </c>
      <c r="H7" s="119">
        <v>6.5</v>
      </c>
      <c r="I7" s="119">
        <v>6.5</v>
      </c>
      <c r="J7" s="119">
        <v>7</v>
      </c>
      <c r="K7" s="119">
        <v>6.5</v>
      </c>
      <c r="L7" s="120">
        <f>(SUM(G7:K7)-MAX(G7:K7)-MIN(G7:K7))</f>
        <v>19.5</v>
      </c>
      <c r="M7" s="121">
        <f ca="1">(SUM(G7:K7)-MAX(G7:K7)-MIN(G7:K7))*F7</f>
        <v>46.8</v>
      </c>
      <c r="N7" s="122">
        <f t="shared" ref="N7:N12" ca="1" si="1">N6</f>
        <v>248.54999999999998</v>
      </c>
      <c r="O7" s="115"/>
      <c r="P7" s="123"/>
    </row>
    <row r="8" spans="1:16" ht="12.75" outlineLevel="1">
      <c r="B8" s="116">
        <f t="shared" si="0"/>
        <v>2</v>
      </c>
      <c r="C8" s="117"/>
      <c r="D8" s="108" t="str">
        <f>'[3]СТАРТ+ (2)'!F11</f>
        <v>5152в</v>
      </c>
      <c r="E8" s="108">
        <f>'[3]СТАРТ+ (2)'!G11</f>
        <v>10</v>
      </c>
      <c r="F8" s="118">
        <f ca="1">'[3]СТАРТ+ (2)'!H11</f>
        <v>2.9</v>
      </c>
      <c r="G8" s="119">
        <v>4.5</v>
      </c>
      <c r="H8" s="119">
        <v>5</v>
      </c>
      <c r="I8" s="119">
        <v>5</v>
      </c>
      <c r="J8" s="119">
        <v>4.5</v>
      </c>
      <c r="K8" s="119">
        <v>5</v>
      </c>
      <c r="L8" s="120">
        <f>(SUM(G8:K8)-MAX(G8:K8)-MIN(G8:K8))</f>
        <v>14.5</v>
      </c>
      <c r="M8" s="121">
        <f ca="1">(SUM(G8:K8)-MAX(G8:K8)-MIN(G8:K8))*F8</f>
        <v>42.05</v>
      </c>
      <c r="N8" s="122">
        <f t="shared" ca="1" si="1"/>
        <v>248.54999999999998</v>
      </c>
      <c r="O8" s="115"/>
      <c r="P8" s="123"/>
    </row>
    <row r="9" spans="1:16" ht="12.75" outlineLevel="1">
      <c r="B9" s="116">
        <f t="shared" si="0"/>
        <v>2</v>
      </c>
      <c r="C9" s="117"/>
      <c r="D9" s="108" t="str">
        <f>'[3]СТАРТ+ (2)'!I11</f>
        <v>107в</v>
      </c>
      <c r="E9" s="108">
        <f>'[3]СТАРТ+ (2)'!J11</f>
        <v>10</v>
      </c>
      <c r="F9" s="118">
        <f ca="1">'[3]СТАРТ+ (2)'!K11</f>
        <v>3</v>
      </c>
      <c r="G9" s="119">
        <v>6.5</v>
      </c>
      <c r="H9" s="119">
        <v>6</v>
      </c>
      <c r="I9" s="119">
        <v>6</v>
      </c>
      <c r="J9" s="119">
        <v>6.5</v>
      </c>
      <c r="K9" s="119">
        <v>6.5</v>
      </c>
      <c r="L9" s="120">
        <f>(SUM(G9:K9)-MAX(G9:K9)-MIN(G9:K9))</f>
        <v>19</v>
      </c>
      <c r="M9" s="121">
        <f ca="1">(SUM(G9:K9)-MAX(G9:K9)-MIN(G9:K9))*F9</f>
        <v>57</v>
      </c>
      <c r="N9" s="122">
        <f t="shared" ca="1" si="1"/>
        <v>248.54999999999998</v>
      </c>
      <c r="O9" s="115"/>
    </row>
    <row r="10" spans="1:16" ht="12.75" outlineLevel="1">
      <c r="B10" s="116">
        <f t="shared" si="0"/>
        <v>2</v>
      </c>
      <c r="C10" s="117"/>
      <c r="D10" s="108" t="str">
        <f>'[3]СТАРТ+ (2)'!L11</f>
        <v>405с</v>
      </c>
      <c r="E10" s="108">
        <f>'[3]СТАРТ+ (2)'!M11</f>
        <v>7</v>
      </c>
      <c r="F10" s="118">
        <f ca="1">'[3]СТАРТ+ (2)'!N11</f>
        <v>2.7</v>
      </c>
      <c r="G10" s="119">
        <v>7.5</v>
      </c>
      <c r="H10" s="119">
        <v>7.5</v>
      </c>
      <c r="I10" s="119">
        <v>7.5</v>
      </c>
      <c r="J10" s="119">
        <v>8</v>
      </c>
      <c r="K10" s="119">
        <v>8</v>
      </c>
      <c r="L10" s="120">
        <f>(SUM(G10:K10)-MAX(G10:K10)-MIN(G10:K10))</f>
        <v>23</v>
      </c>
      <c r="M10" s="121">
        <f ca="1">(SUM(G10:K10)-MAX(G10:K10)-MIN(G10:K10))*F10</f>
        <v>62.1</v>
      </c>
      <c r="N10" s="122">
        <f t="shared" ca="1" si="1"/>
        <v>248.54999999999998</v>
      </c>
      <c r="O10" s="115"/>
    </row>
    <row r="11" spans="1:16" ht="12.75" outlineLevel="1">
      <c r="B11" s="116">
        <f t="shared" si="0"/>
        <v>2</v>
      </c>
      <c r="C11" s="125"/>
      <c r="D11" s="108" t="str">
        <f>'[3]СТАРТ+ (2)'!O11</f>
        <v>205с</v>
      </c>
      <c r="E11" s="108">
        <f>'[3]СТАРТ+ (2)'!P11</f>
        <v>7</v>
      </c>
      <c r="F11" s="118">
        <f ca="1">'[3]СТАРТ+ (2)'!Q11</f>
        <v>2.8</v>
      </c>
      <c r="G11" s="119">
        <v>5</v>
      </c>
      <c r="H11" s="119">
        <v>4.5</v>
      </c>
      <c r="I11" s="119">
        <v>5</v>
      </c>
      <c r="J11" s="119">
        <v>4.5</v>
      </c>
      <c r="K11" s="119">
        <v>5</v>
      </c>
      <c r="L11" s="120">
        <f>(SUM(G11:K11)-MAX(G11:K11)-MIN(G11:K11))</f>
        <v>14.5</v>
      </c>
      <c r="M11" s="121">
        <f ca="1">(SUM(G11:K11)-MAX(G11:K11)-MIN(G11:K11))*F11</f>
        <v>40.599999999999994</v>
      </c>
      <c r="N11" s="122">
        <f t="shared" ca="1" si="1"/>
        <v>248.54999999999998</v>
      </c>
      <c r="O11" s="115"/>
    </row>
    <row r="12" spans="1:16" ht="12.75" outlineLevel="1">
      <c r="B12" s="116">
        <f t="shared" si="0"/>
        <v>2</v>
      </c>
      <c r="D12" s="112" t="s">
        <v>6</v>
      </c>
      <c r="E12" s="112"/>
      <c r="F12" s="126">
        <f ca="1">SUM(F7:F11)</f>
        <v>13.8</v>
      </c>
      <c r="G12" s="127"/>
      <c r="H12" s="127"/>
      <c r="I12" s="127"/>
      <c r="J12" s="127"/>
      <c r="K12" s="127"/>
      <c r="L12" s="128"/>
      <c r="M12" s="129">
        <f ca="1">SUM(M7:M11)</f>
        <v>248.54999999999998</v>
      </c>
      <c r="N12" s="122">
        <f t="shared" ca="1" si="1"/>
        <v>248.54999999999998</v>
      </c>
      <c r="O12" s="115"/>
    </row>
    <row r="13" spans="1:16" s="114" customFormat="1" ht="15">
      <c r="A13" s="108">
        <v>2</v>
      </c>
      <c r="B13" s="109">
        <f>'[3]СТАРТ+ (2)'!B24</f>
        <v>4</v>
      </c>
      <c r="C13" s="110" t="str">
        <f>'[3]СТАРТ+ (2)'!C24</f>
        <v>Грузинская Варвара,2008,КМС,Москва,"Юность Москвы"</v>
      </c>
      <c r="D13" s="108"/>
      <c r="E13" s="108"/>
      <c r="F13" s="108"/>
      <c r="G13" s="110"/>
      <c r="H13" s="110"/>
      <c r="I13" s="110"/>
      <c r="J13" s="110"/>
      <c r="K13" s="110"/>
      <c r="L13" s="110"/>
      <c r="M13" s="108"/>
      <c r="N13" s="111">
        <f ca="1">SUM(M19)</f>
        <v>219.55</v>
      </c>
      <c r="O13" s="112" t="s">
        <v>12</v>
      </c>
      <c r="P13" s="113" t="str">
        <f>'[3]СТАРТ+ (2)'!Y24</f>
        <v>Николаева М.А.</v>
      </c>
    </row>
    <row r="14" spans="1:16" ht="12.75" outlineLevel="1">
      <c r="B14" s="116">
        <f t="shared" ref="B14:B19" si="2">B13</f>
        <v>4</v>
      </c>
      <c r="C14" s="117"/>
      <c r="D14" s="108" t="str">
        <f>'[3]СТАРТ+ (2)'!C25</f>
        <v>105в</v>
      </c>
      <c r="E14" s="108">
        <f>'[3]СТАРТ+ (2)'!D25</f>
        <v>5</v>
      </c>
      <c r="F14" s="118">
        <f ca="1">'[3]СТАРТ+ (2)'!E25</f>
        <v>2.6</v>
      </c>
      <c r="G14" s="119">
        <v>6</v>
      </c>
      <c r="H14" s="119">
        <v>6</v>
      </c>
      <c r="I14" s="119">
        <v>6.5</v>
      </c>
      <c r="J14" s="119">
        <v>6.5</v>
      </c>
      <c r="K14" s="119">
        <v>6</v>
      </c>
      <c r="L14" s="120">
        <f>(SUM(G14:K14)-MAX(G14:K14)-MIN(G14:K14))</f>
        <v>18.5</v>
      </c>
      <c r="M14" s="121">
        <f ca="1">(SUM(G14:K14)-MAX(G14:K14)-MIN(G14:K14))*F14</f>
        <v>48.1</v>
      </c>
      <c r="N14" s="122">
        <f t="shared" ref="N14:N19" ca="1" si="3">N13</f>
        <v>219.55</v>
      </c>
      <c r="O14" s="115"/>
      <c r="P14" s="123"/>
    </row>
    <row r="15" spans="1:16" ht="12.75" outlineLevel="1">
      <c r="B15" s="116">
        <f t="shared" si="2"/>
        <v>4</v>
      </c>
      <c r="C15" s="117"/>
      <c r="D15" s="108" t="str">
        <f>'[3]СТАРТ+ (2)'!F25</f>
        <v>405с</v>
      </c>
      <c r="E15" s="108">
        <f>'[3]СТАРТ+ (2)'!G25</f>
        <v>7</v>
      </c>
      <c r="F15" s="118">
        <f ca="1">'[3]СТАРТ+ (2)'!H25</f>
        <v>2.7</v>
      </c>
      <c r="G15" s="119">
        <v>6</v>
      </c>
      <c r="H15" s="119">
        <v>6</v>
      </c>
      <c r="I15" s="119">
        <v>6</v>
      </c>
      <c r="J15" s="119">
        <v>6</v>
      </c>
      <c r="K15" s="119">
        <v>6</v>
      </c>
      <c r="L15" s="120">
        <f>(SUM(G15:K15)-MAX(G15:K15)-MIN(G15:K15))</f>
        <v>18</v>
      </c>
      <c r="M15" s="121">
        <f ca="1">(SUM(G15:K15)-MAX(G15:K15)-MIN(G15:K15))*F15</f>
        <v>48.6</v>
      </c>
      <c r="N15" s="122">
        <f t="shared" ca="1" si="3"/>
        <v>219.55</v>
      </c>
      <c r="O15" s="115"/>
      <c r="P15" s="123" t="str">
        <f>'[3]СТАРТ+ (2)'!Y26</f>
        <v xml:space="preserve"> </v>
      </c>
    </row>
    <row r="16" spans="1:16" ht="12.75" outlineLevel="1">
      <c r="B16" s="116">
        <f t="shared" si="2"/>
        <v>4</v>
      </c>
      <c r="C16" s="117"/>
      <c r="D16" s="108" t="str">
        <f>'[3]СТАРТ+ (2)'!I25</f>
        <v>203в</v>
      </c>
      <c r="E16" s="108">
        <f>'[3]СТАРТ+ (2)'!J25</f>
        <v>5</v>
      </c>
      <c r="F16" s="118">
        <f ca="1">'[3]СТАРТ+ (2)'!K25</f>
        <v>2.2999999999999998</v>
      </c>
      <c r="G16" s="119">
        <v>5</v>
      </c>
      <c r="H16" s="119">
        <v>5.5</v>
      </c>
      <c r="I16" s="119">
        <v>5.5</v>
      </c>
      <c r="J16" s="119">
        <v>5.5</v>
      </c>
      <c r="K16" s="119">
        <v>5.5</v>
      </c>
      <c r="L16" s="120">
        <f>(SUM(G16:K16)-MAX(G16:K16)-MIN(G16:K16))</f>
        <v>16.5</v>
      </c>
      <c r="M16" s="121">
        <f ca="1">(SUM(G16:K16)-MAX(G16:K16)-MIN(G16:K16))*F16</f>
        <v>37.949999999999996</v>
      </c>
      <c r="N16" s="122">
        <f t="shared" ca="1" si="3"/>
        <v>219.55</v>
      </c>
      <c r="O16" s="115"/>
    </row>
    <row r="17" spans="1:16" ht="12.75" outlineLevel="1">
      <c r="B17" s="116">
        <f t="shared" si="2"/>
        <v>4</v>
      </c>
      <c r="C17" s="117"/>
      <c r="D17" s="108" t="str">
        <f>'[3]СТАРТ+ (2)'!L25</f>
        <v>5134д</v>
      </c>
      <c r="E17" s="108">
        <f>'[3]СТАРТ+ (2)'!M25</f>
        <v>5</v>
      </c>
      <c r="F17" s="118">
        <f ca="1">'[3]СТАРТ+ (2)'!N25</f>
        <v>2.6</v>
      </c>
      <c r="G17" s="119">
        <v>6.5</v>
      </c>
      <c r="H17" s="119">
        <v>6.5</v>
      </c>
      <c r="I17" s="119">
        <v>6.5</v>
      </c>
      <c r="J17" s="119">
        <v>6.5</v>
      </c>
      <c r="K17" s="119">
        <v>6</v>
      </c>
      <c r="L17" s="120">
        <f>(SUM(G17:K17)-MAX(G17:K17)-MIN(G17:K17))</f>
        <v>19.5</v>
      </c>
      <c r="M17" s="121">
        <f ca="1">(SUM(G17:K17)-MAX(G17:K17)-MIN(G17:K17))*F17</f>
        <v>50.7</v>
      </c>
      <c r="N17" s="122">
        <f t="shared" ca="1" si="3"/>
        <v>219.55</v>
      </c>
      <c r="O17" s="115"/>
    </row>
    <row r="18" spans="1:16" ht="12.75" outlineLevel="1">
      <c r="B18" s="116">
        <f t="shared" si="2"/>
        <v>4</v>
      </c>
      <c r="C18" s="125"/>
      <c r="D18" s="108" t="str">
        <f>'[3]СТАРТ+ (2)'!O25</f>
        <v>301в</v>
      </c>
      <c r="E18" s="108">
        <f>'[3]СТАРТ+ (2)'!P25</f>
        <v>7</v>
      </c>
      <c r="F18" s="118">
        <f ca="1">'[3]СТАРТ+ (2)'!Q25</f>
        <v>1.9</v>
      </c>
      <c r="G18" s="119">
        <v>6</v>
      </c>
      <c r="H18" s="119">
        <v>6</v>
      </c>
      <c r="I18" s="119">
        <v>6</v>
      </c>
      <c r="J18" s="119">
        <v>6</v>
      </c>
      <c r="K18" s="119">
        <v>6</v>
      </c>
      <c r="L18" s="120">
        <f>(SUM(G18:K18)-MAX(G18:K18)-MIN(G18:K18))</f>
        <v>18</v>
      </c>
      <c r="M18" s="121">
        <f ca="1">(SUM(G18:K18)-MAX(G18:K18)-MIN(G18:K18))*F18</f>
        <v>34.199999999999996</v>
      </c>
      <c r="N18" s="122">
        <f t="shared" ca="1" si="3"/>
        <v>219.55</v>
      </c>
      <c r="O18" s="115"/>
    </row>
    <row r="19" spans="1:16" ht="12.75" outlineLevel="1">
      <c r="B19" s="116">
        <f t="shared" si="2"/>
        <v>4</v>
      </c>
      <c r="D19" s="112" t="s">
        <v>6</v>
      </c>
      <c r="E19" s="112"/>
      <c r="F19" s="126">
        <f ca="1">SUM(F14:F18)</f>
        <v>12.100000000000001</v>
      </c>
      <c r="G19" s="127"/>
      <c r="H19" s="127"/>
      <c r="I19" s="127"/>
      <c r="J19" s="127"/>
      <c r="K19" s="127"/>
      <c r="L19" s="128"/>
      <c r="M19" s="129">
        <f ca="1">SUM(M14:M18)</f>
        <v>219.55</v>
      </c>
      <c r="N19" s="122">
        <f t="shared" ca="1" si="3"/>
        <v>219.55</v>
      </c>
      <c r="O19" s="115"/>
    </row>
    <row r="20" spans="1:16" s="114" customFormat="1" ht="15">
      <c r="A20" s="108">
        <v>3</v>
      </c>
      <c r="B20" s="109">
        <f>'[3]СТАРТ+ (2)'!B17</f>
        <v>3</v>
      </c>
      <c r="C20" s="110" t="str">
        <f>'[3]СТАРТ+ (2)'!C17</f>
        <v>Кондратьева Анастасия,2008,КМС,Москва,"Юность Москвы"</v>
      </c>
      <c r="D20" s="108"/>
      <c r="E20" s="108"/>
      <c r="F20" s="108"/>
      <c r="G20" s="110"/>
      <c r="H20" s="110"/>
      <c r="I20" s="110"/>
      <c r="J20" s="110"/>
      <c r="K20" s="110"/>
      <c r="L20" s="110"/>
      <c r="M20" s="108"/>
      <c r="N20" s="111">
        <f ca="1">SUM(M26)</f>
        <v>198.35000000000002</v>
      </c>
      <c r="O20" s="112" t="s">
        <v>12</v>
      </c>
      <c r="P20" s="113" t="str">
        <f>'[3]СТАРТ+ (2)'!Y17</f>
        <v>Николаева М.А.</v>
      </c>
    </row>
    <row r="21" spans="1:16" ht="12.75" outlineLevel="1">
      <c r="B21" s="116">
        <f t="shared" ref="B21:B26" si="4">B20</f>
        <v>3</v>
      </c>
      <c r="C21" s="117"/>
      <c r="D21" s="108" t="str">
        <f>'[3]СТАРТ+ (2)'!C18</f>
        <v>105в</v>
      </c>
      <c r="E21" s="108">
        <f>'[3]СТАРТ+ (2)'!D18</f>
        <v>5</v>
      </c>
      <c r="F21" s="118">
        <f ca="1">'[3]СТАРТ+ (2)'!E18</f>
        <v>2.6</v>
      </c>
      <c r="G21" s="119">
        <v>5</v>
      </c>
      <c r="H21" s="119">
        <v>5</v>
      </c>
      <c r="I21" s="119">
        <v>5</v>
      </c>
      <c r="J21" s="119">
        <v>5.5</v>
      </c>
      <c r="K21" s="119">
        <v>4.5</v>
      </c>
      <c r="L21" s="120">
        <f>(SUM(G21:K21)-MAX(G21:K21)-MIN(G21:K21))</f>
        <v>15</v>
      </c>
      <c r="M21" s="121">
        <f ca="1">(SUM(G21:K21)-MAX(G21:K21)-MIN(G21:K21))*F21</f>
        <v>39</v>
      </c>
      <c r="N21" s="122">
        <f t="shared" ref="N21:N26" ca="1" si="5">N20</f>
        <v>198.35000000000002</v>
      </c>
      <c r="O21" s="115"/>
      <c r="P21" s="123"/>
    </row>
    <row r="22" spans="1:16" ht="12.75" outlineLevel="1">
      <c r="B22" s="116">
        <f t="shared" si="4"/>
        <v>3</v>
      </c>
      <c r="C22" s="117"/>
      <c r="D22" s="108" t="str">
        <f>'[3]СТАРТ+ (2)'!F18</f>
        <v>405с</v>
      </c>
      <c r="E22" s="108">
        <f>'[3]СТАРТ+ (2)'!G18</f>
        <v>7</v>
      </c>
      <c r="F22" s="118">
        <f ca="1">'[3]СТАРТ+ (2)'!H18</f>
        <v>2.7</v>
      </c>
      <c r="G22" s="119">
        <v>4</v>
      </c>
      <c r="H22" s="119">
        <v>4</v>
      </c>
      <c r="I22" s="119">
        <v>3.5</v>
      </c>
      <c r="J22" s="119">
        <v>4</v>
      </c>
      <c r="K22" s="119">
        <v>3.5</v>
      </c>
      <c r="L22" s="120">
        <f>(SUM(G22:K22)-MAX(G22:K22)-MIN(G22:K22))</f>
        <v>11.5</v>
      </c>
      <c r="M22" s="121">
        <f ca="1">(SUM(G22:K22)-MAX(G22:K22)-MIN(G22:K22))*F22</f>
        <v>31.05</v>
      </c>
      <c r="N22" s="122">
        <f t="shared" ca="1" si="5"/>
        <v>198.35000000000002</v>
      </c>
      <c r="O22" s="115"/>
      <c r="P22" s="123" t="s">
        <v>12</v>
      </c>
    </row>
    <row r="23" spans="1:16" ht="12.75" outlineLevel="1">
      <c r="B23" s="116">
        <f t="shared" si="4"/>
        <v>3</v>
      </c>
      <c r="C23" s="117"/>
      <c r="D23" s="108" t="str">
        <f>'[3]СТАРТ+ (2)'!I18</f>
        <v>203в</v>
      </c>
      <c r="E23" s="108">
        <f>'[3]СТАРТ+ (2)'!J18</f>
        <v>5</v>
      </c>
      <c r="F23" s="118">
        <f ca="1">'[3]СТАРТ+ (2)'!K18</f>
        <v>2.2999999999999998</v>
      </c>
      <c r="G23" s="119">
        <v>5.5</v>
      </c>
      <c r="H23" s="119">
        <v>5.5</v>
      </c>
      <c r="I23" s="119">
        <v>5.5</v>
      </c>
      <c r="J23" s="119">
        <v>6</v>
      </c>
      <c r="K23" s="119">
        <v>5</v>
      </c>
      <c r="L23" s="120">
        <f>(SUM(G23:K23)-MAX(G23:K23)-MIN(G23:K23))</f>
        <v>16.5</v>
      </c>
      <c r="M23" s="121">
        <f ca="1">(SUM(G23:K23)-MAX(G23:K23)-MIN(G23:K23))*F23</f>
        <v>37.949999999999996</v>
      </c>
      <c r="N23" s="122">
        <f t="shared" ca="1" si="5"/>
        <v>198.35000000000002</v>
      </c>
      <c r="O23" s="115"/>
    </row>
    <row r="24" spans="1:16" ht="12.75" outlineLevel="1">
      <c r="B24" s="116">
        <f t="shared" si="4"/>
        <v>3</v>
      </c>
      <c r="C24" s="117"/>
      <c r="D24" s="108" t="str">
        <f>'[3]СТАРТ+ (2)'!L18</f>
        <v>5134д</v>
      </c>
      <c r="E24" s="108">
        <f>'[3]СТАРТ+ (2)'!M18</f>
        <v>5</v>
      </c>
      <c r="F24" s="118">
        <f ca="1">'[3]СТАРТ+ (2)'!N18</f>
        <v>2.6</v>
      </c>
      <c r="G24" s="119">
        <v>7</v>
      </c>
      <c r="H24" s="119">
        <v>6</v>
      </c>
      <c r="I24" s="119">
        <v>6.5</v>
      </c>
      <c r="J24" s="119">
        <v>7</v>
      </c>
      <c r="K24" s="119">
        <v>7</v>
      </c>
      <c r="L24" s="120">
        <f>(SUM(G24:K24)-MAX(G24:K24)-MIN(G24:K24))</f>
        <v>20.5</v>
      </c>
      <c r="M24" s="121">
        <f ca="1">(SUM(G24:K24)-MAX(G24:K24)-MIN(G24:K24))*F24</f>
        <v>53.300000000000004</v>
      </c>
      <c r="N24" s="122">
        <f t="shared" ca="1" si="5"/>
        <v>198.35000000000002</v>
      </c>
      <c r="O24" s="115"/>
    </row>
    <row r="25" spans="1:16" ht="12.75" outlineLevel="1">
      <c r="B25" s="116">
        <f t="shared" si="4"/>
        <v>3</v>
      </c>
      <c r="C25" s="125"/>
      <c r="D25" s="108" t="str">
        <f>'[3]СТАРТ+ (2)'!O18</f>
        <v>301в</v>
      </c>
      <c r="E25" s="108">
        <f>'[3]СТАРТ+ (2)'!P18</f>
        <v>7</v>
      </c>
      <c r="F25" s="118">
        <f ca="1">'[3]СТАРТ+ (2)'!Q18</f>
        <v>1.9</v>
      </c>
      <c r="G25" s="119">
        <v>7</v>
      </c>
      <c r="H25" s="119">
        <v>6</v>
      </c>
      <c r="I25" s="119">
        <v>7</v>
      </c>
      <c r="J25" s="119">
        <v>6.5</v>
      </c>
      <c r="K25" s="119">
        <v>6</v>
      </c>
      <c r="L25" s="120">
        <f>(SUM(G25:K25)-MAX(G25:K25)-MIN(G25:K25))</f>
        <v>19.5</v>
      </c>
      <c r="M25" s="121">
        <f ca="1">(SUM(G25:K25)-MAX(G25:K25)-MIN(G25:K25))*F25</f>
        <v>37.049999999999997</v>
      </c>
      <c r="N25" s="122">
        <f t="shared" ca="1" si="5"/>
        <v>198.35000000000002</v>
      </c>
      <c r="O25" s="115"/>
    </row>
    <row r="26" spans="1:16" ht="12.75" outlineLevel="1">
      <c r="B26" s="116">
        <f t="shared" si="4"/>
        <v>3</v>
      </c>
      <c r="D26" s="112" t="s">
        <v>6</v>
      </c>
      <c r="E26" s="112"/>
      <c r="F26" s="126">
        <f ca="1">SUM(F21:F25)</f>
        <v>12.100000000000001</v>
      </c>
      <c r="G26" s="127"/>
      <c r="H26" s="127"/>
      <c r="I26" s="127"/>
      <c r="J26" s="127"/>
      <c r="K26" s="127"/>
      <c r="L26" s="128"/>
      <c r="M26" s="129">
        <f ca="1">SUM(M21:M25)</f>
        <v>198.35000000000002</v>
      </c>
      <c r="N26" s="122">
        <f t="shared" ca="1" si="5"/>
        <v>198.35000000000002</v>
      </c>
      <c r="O26" s="115"/>
    </row>
    <row r="27" spans="1:16" s="114" customFormat="1" ht="15">
      <c r="A27" s="108">
        <v>4</v>
      </c>
      <c r="B27" s="109">
        <f>'[3]СТАРТ+ (2)'!B31</f>
        <v>5</v>
      </c>
      <c r="C27" s="110" t="str">
        <f>'[3]СТАРТ+ (2)'!C31</f>
        <v>Ледяйкина Александра,2008,I,Саранск,ГАУ РЛЛ "РСЦ Старт"</v>
      </c>
      <c r="D27" s="108"/>
      <c r="E27" s="108"/>
      <c r="F27" s="108"/>
      <c r="G27" s="110"/>
      <c r="H27" s="110"/>
      <c r="I27" s="110"/>
      <c r="J27" s="110"/>
      <c r="K27" s="110"/>
      <c r="L27" s="110"/>
      <c r="M27" s="108"/>
      <c r="N27" s="111">
        <f ca="1">SUM(M33)</f>
        <v>185.60000000000002</v>
      </c>
      <c r="O27" s="112" t="s">
        <v>12</v>
      </c>
      <c r="P27" s="113" t="str">
        <f>'[3]СТАРТ+ (2)'!Y31</f>
        <v>Пирожков Ю.В.</v>
      </c>
    </row>
    <row r="28" spans="1:16" ht="12.75" outlineLevel="1">
      <c r="B28" s="116">
        <f t="shared" ref="B28:B33" si="6">B27</f>
        <v>5</v>
      </c>
      <c r="C28" s="117"/>
      <c r="D28" s="108" t="str">
        <f>'[3]СТАРТ+ (2)'!C32</f>
        <v>105в</v>
      </c>
      <c r="E28" s="108">
        <f>'[3]СТАРТ+ (2)'!D32</f>
        <v>5</v>
      </c>
      <c r="F28" s="118">
        <f ca="1">'[3]СТАРТ+ (2)'!E32</f>
        <v>2.6</v>
      </c>
      <c r="G28" s="119">
        <v>4</v>
      </c>
      <c r="H28" s="119">
        <v>4.5</v>
      </c>
      <c r="I28" s="119">
        <v>4.5</v>
      </c>
      <c r="J28" s="119">
        <v>4.5</v>
      </c>
      <c r="K28" s="119">
        <v>4.5</v>
      </c>
      <c r="L28" s="120">
        <f>(SUM(G28:K28)-MAX(G28:K28)-MIN(G28:K28))</f>
        <v>13.5</v>
      </c>
      <c r="M28" s="121">
        <f ca="1">(SUM(G28:K28)-MAX(G28:K28)-MIN(G28:K28))*F28</f>
        <v>35.1</v>
      </c>
      <c r="N28" s="122">
        <f t="shared" ref="N28:N33" ca="1" si="7">N27</f>
        <v>185.60000000000002</v>
      </c>
      <c r="O28" s="115"/>
      <c r="P28" s="123"/>
    </row>
    <row r="29" spans="1:16" ht="12.75" outlineLevel="1">
      <c r="B29" s="116">
        <f t="shared" si="6"/>
        <v>5</v>
      </c>
      <c r="C29" s="117"/>
      <c r="D29" s="108" t="str">
        <f>'[3]СТАРТ+ (2)'!F32</f>
        <v>405с</v>
      </c>
      <c r="E29" s="108">
        <f>'[3]СТАРТ+ (2)'!G32</f>
        <v>7</v>
      </c>
      <c r="F29" s="118">
        <f ca="1">'[3]СТАРТ+ (2)'!H32</f>
        <v>2.7</v>
      </c>
      <c r="G29" s="119">
        <v>5</v>
      </c>
      <c r="H29" s="119">
        <v>4</v>
      </c>
      <c r="I29" s="119">
        <v>4.5</v>
      </c>
      <c r="J29" s="119">
        <v>4.5</v>
      </c>
      <c r="K29" s="119">
        <v>5.5</v>
      </c>
      <c r="L29" s="120">
        <f>(SUM(G29:K29)-MAX(G29:K29)-MIN(G29:K29))</f>
        <v>14</v>
      </c>
      <c r="M29" s="121">
        <f ca="1">(SUM(G29:K29)-MAX(G29:K29)-MIN(G29:K29))*F29</f>
        <v>37.800000000000004</v>
      </c>
      <c r="N29" s="122">
        <f t="shared" ca="1" si="7"/>
        <v>185.60000000000002</v>
      </c>
      <c r="O29" s="115"/>
      <c r="P29" s="123" t="str">
        <f>'[3]СТАРТ+ (2)'!Y33</f>
        <v xml:space="preserve"> </v>
      </c>
    </row>
    <row r="30" spans="1:16" ht="12.75" outlineLevel="1">
      <c r="B30" s="116">
        <f t="shared" si="6"/>
        <v>5</v>
      </c>
      <c r="C30" s="117"/>
      <c r="D30" s="108" t="str">
        <f>'[3]СТАРТ+ (2)'!I32</f>
        <v>614в</v>
      </c>
      <c r="E30" s="108">
        <f>'[3]СТАРТ+ (2)'!J32</f>
        <v>7</v>
      </c>
      <c r="F30" s="118">
        <f ca="1">'[3]СТАРТ+ (2)'!K32</f>
        <v>2.2999999999999998</v>
      </c>
      <c r="G30" s="119">
        <v>4.5</v>
      </c>
      <c r="H30" s="119">
        <v>4.5</v>
      </c>
      <c r="I30" s="119">
        <v>4.5</v>
      </c>
      <c r="J30" s="119">
        <v>4.5</v>
      </c>
      <c r="K30" s="119">
        <v>4.5</v>
      </c>
      <c r="L30" s="120">
        <f>(SUM(G30:K30)-MAX(G30:K30)-MIN(G30:K30))</f>
        <v>13.5</v>
      </c>
      <c r="M30" s="121">
        <f ca="1">(SUM(G30:K30)-MAX(G30:K30)-MIN(G30:K30))*F30</f>
        <v>31.049999999999997</v>
      </c>
      <c r="N30" s="122">
        <f t="shared" ca="1" si="7"/>
        <v>185.60000000000002</v>
      </c>
      <c r="O30" s="115"/>
    </row>
    <row r="31" spans="1:16" ht="12.75" outlineLevel="1">
      <c r="B31" s="116">
        <f t="shared" si="6"/>
        <v>5</v>
      </c>
      <c r="C31" s="117"/>
      <c r="D31" s="108" t="str">
        <f>'[3]СТАРТ+ (2)'!L32</f>
        <v>5132д</v>
      </c>
      <c r="E31" s="108">
        <f>'[3]СТАРТ+ (2)'!M32</f>
        <v>5</v>
      </c>
      <c r="F31" s="118">
        <f ca="1">'[3]СТАРТ+ (2)'!N32</f>
        <v>2.2000000000000002</v>
      </c>
      <c r="G31" s="119">
        <v>6</v>
      </c>
      <c r="H31" s="119">
        <v>6.5</v>
      </c>
      <c r="I31" s="119">
        <v>6</v>
      </c>
      <c r="J31" s="119">
        <v>6</v>
      </c>
      <c r="K31" s="119">
        <v>6.5</v>
      </c>
      <c r="L31" s="120">
        <f>(SUM(G31:K31)-MAX(G31:K31)-MIN(G31:K31))</f>
        <v>18.5</v>
      </c>
      <c r="M31" s="121">
        <f ca="1">(SUM(G31:K31)-MAX(G31:K31)-MIN(G31:K31))*F31</f>
        <v>40.700000000000003</v>
      </c>
      <c r="N31" s="122">
        <f t="shared" ca="1" si="7"/>
        <v>185.60000000000002</v>
      </c>
      <c r="O31" s="115"/>
    </row>
    <row r="32" spans="1:16" ht="12.75" outlineLevel="1">
      <c r="B32" s="116">
        <f t="shared" si="6"/>
        <v>5</v>
      </c>
      <c r="C32" s="125"/>
      <c r="D32" s="108" t="str">
        <f>'[3]СТАРТ+ (2)'!O32</f>
        <v>303с</v>
      </c>
      <c r="E32" s="108">
        <f>'[3]СТАРТ+ (2)'!P32</f>
        <v>5</v>
      </c>
      <c r="F32" s="118">
        <f ca="1">'[3]СТАРТ+ (2)'!Q32</f>
        <v>2.1</v>
      </c>
      <c r="G32" s="119">
        <v>6.5</v>
      </c>
      <c r="H32" s="119">
        <v>6.5</v>
      </c>
      <c r="I32" s="119">
        <v>7</v>
      </c>
      <c r="J32" s="119">
        <v>6.5</v>
      </c>
      <c r="K32" s="119">
        <v>6.5</v>
      </c>
      <c r="L32" s="120">
        <f>(SUM(G32:K32)-MAX(G32:K32)-MIN(G32:K32))</f>
        <v>19.5</v>
      </c>
      <c r="M32" s="121">
        <f ca="1">(SUM(G32:K32)-MAX(G32:K32)-MIN(G32:K32))*F32</f>
        <v>40.950000000000003</v>
      </c>
      <c r="N32" s="122">
        <f t="shared" ca="1" si="7"/>
        <v>185.60000000000002</v>
      </c>
      <c r="O32" s="115"/>
    </row>
    <row r="33" spans="1:16" ht="12.75" outlineLevel="1">
      <c r="B33" s="116">
        <f t="shared" si="6"/>
        <v>5</v>
      </c>
      <c r="D33" s="112" t="s">
        <v>6</v>
      </c>
      <c r="E33" s="112"/>
      <c r="F33" s="126">
        <f ca="1">SUM(F28:F32)</f>
        <v>11.9</v>
      </c>
      <c r="G33" s="127"/>
      <c r="H33" s="127"/>
      <c r="I33" s="127"/>
      <c r="J33" s="127"/>
      <c r="K33" s="127"/>
      <c r="L33" s="128"/>
      <c r="M33" s="129">
        <f ca="1">SUM(M28:M32)</f>
        <v>185.60000000000002</v>
      </c>
      <c r="N33" s="122">
        <f t="shared" ca="1" si="7"/>
        <v>185.60000000000002</v>
      </c>
      <c r="O33" s="115"/>
    </row>
    <row r="34" spans="1:16" s="114" customFormat="1" ht="15">
      <c r="A34" s="108">
        <v>5</v>
      </c>
      <c r="B34" s="109">
        <f>'[3]СТАРТ+ (2)'!B3</f>
        <v>1</v>
      </c>
      <c r="C34" s="110" t="str">
        <f>'[3]СТАРТ+ (2)'!C3</f>
        <v>Ликунова Софья,2009,III,Пенза,ПО СШОР ВВС</v>
      </c>
      <c r="D34" s="108"/>
      <c r="E34" s="108"/>
      <c r="F34" s="108"/>
      <c r="G34" s="110"/>
      <c r="H34" s="110"/>
      <c r="I34" s="110"/>
      <c r="J34" s="110"/>
      <c r="K34" s="110"/>
      <c r="L34" s="110"/>
      <c r="M34" s="108"/>
      <c r="N34" s="111">
        <f ca="1">SUM(M40)</f>
        <v>169.8</v>
      </c>
      <c r="O34" s="131"/>
      <c r="P34" s="113" t="str">
        <f>'[3]СТАРТ+ (2)'!Y3</f>
        <v>Бибикины О.В.,А.Е.</v>
      </c>
    </row>
    <row r="35" spans="1:16" ht="12.75" outlineLevel="1">
      <c r="B35" s="116">
        <f t="shared" ref="B35:B40" si="8">B34</f>
        <v>1</v>
      </c>
      <c r="C35" s="117"/>
      <c r="D35" s="108" t="str">
        <f>'[3]СТАРТ+ (2)'!C4</f>
        <v>103в</v>
      </c>
      <c r="E35" s="108">
        <f>'[3]СТАРТ+ (2)'!D4</f>
        <v>7</v>
      </c>
      <c r="F35" s="118">
        <f ca="1">'[3]СТАРТ+ (2)'!E4</f>
        <v>1.6</v>
      </c>
      <c r="G35" s="119">
        <v>7</v>
      </c>
      <c r="H35" s="119">
        <v>5.5</v>
      </c>
      <c r="I35" s="119">
        <v>6</v>
      </c>
      <c r="J35" s="119">
        <v>6</v>
      </c>
      <c r="K35" s="119">
        <v>5.5</v>
      </c>
      <c r="L35" s="120">
        <f>(SUM(G35:K35)-MAX(G35:K35)-MIN(G35:K35))</f>
        <v>17.5</v>
      </c>
      <c r="M35" s="121">
        <f ca="1">(SUM(G35:K35)-MAX(G35:K35)-MIN(G35:K35))*F35</f>
        <v>28</v>
      </c>
      <c r="N35" s="122">
        <f t="shared" ref="N35:N40" ca="1" si="9">N34</f>
        <v>169.8</v>
      </c>
      <c r="O35" s="115"/>
      <c r="P35" s="123"/>
    </row>
    <row r="36" spans="1:16" ht="12.75" outlineLevel="1">
      <c r="B36" s="116">
        <f t="shared" si="8"/>
        <v>1</v>
      </c>
      <c r="C36" s="117"/>
      <c r="D36" s="108" t="str">
        <f>'[3]СТАРТ+ (2)'!F4</f>
        <v>403в</v>
      </c>
      <c r="E36" s="108">
        <f>'[3]СТАРТ+ (2)'!G4</f>
        <v>7</v>
      </c>
      <c r="F36" s="118">
        <f ca="1">'[3]СТАРТ+ (2)'!H4</f>
        <v>2.1</v>
      </c>
      <c r="G36" s="119">
        <v>5.5</v>
      </c>
      <c r="H36" s="119">
        <v>5</v>
      </c>
      <c r="I36" s="119">
        <v>5</v>
      </c>
      <c r="J36" s="119">
        <v>5.5</v>
      </c>
      <c r="K36" s="119">
        <v>5</v>
      </c>
      <c r="L36" s="120">
        <f>(SUM(G36:K36)-MAX(G36:K36)-MIN(G36:K36))</f>
        <v>15.5</v>
      </c>
      <c r="M36" s="121">
        <f ca="1">(SUM(G36:K36)-MAX(G36:K36)-MIN(G36:K36))*F36</f>
        <v>32.550000000000004</v>
      </c>
      <c r="N36" s="122">
        <f t="shared" ca="1" si="9"/>
        <v>169.8</v>
      </c>
      <c r="O36" s="115"/>
      <c r="P36" s="123"/>
    </row>
    <row r="37" spans="1:16" ht="12.75" outlineLevel="1">
      <c r="B37" s="116">
        <f t="shared" si="8"/>
        <v>1</v>
      </c>
      <c r="C37" s="117"/>
      <c r="D37" s="108" t="str">
        <f>'[3]СТАРТ+ (2)'!I4</f>
        <v>201в</v>
      </c>
      <c r="E37" s="108">
        <f>'[3]СТАРТ+ (2)'!J4</f>
        <v>7</v>
      </c>
      <c r="F37" s="118">
        <f ca="1">'[3]СТАРТ+ (2)'!K4</f>
        <v>1.8</v>
      </c>
      <c r="G37" s="119">
        <v>8</v>
      </c>
      <c r="H37" s="119">
        <v>7</v>
      </c>
      <c r="I37" s="119">
        <v>7.5</v>
      </c>
      <c r="J37" s="119">
        <v>7</v>
      </c>
      <c r="K37" s="119">
        <v>7.5</v>
      </c>
      <c r="L37" s="120">
        <f>(SUM(G37:K37)-MAX(G37:K37)-MIN(G37:K37))</f>
        <v>22</v>
      </c>
      <c r="M37" s="121">
        <f ca="1">(SUM(G37:K37)-MAX(G37:K37)-MIN(G37:K37))*F37</f>
        <v>39.6</v>
      </c>
      <c r="N37" s="122">
        <f t="shared" ca="1" si="9"/>
        <v>169.8</v>
      </c>
      <c r="O37" s="115"/>
    </row>
    <row r="38" spans="1:16" ht="12.75" outlineLevel="1">
      <c r="B38" s="116">
        <f t="shared" si="8"/>
        <v>1</v>
      </c>
      <c r="C38" s="117"/>
      <c r="D38" s="108" t="str">
        <f>'[3]СТАРТ+ (2)'!L4</f>
        <v>301в</v>
      </c>
      <c r="E38" s="108">
        <f>'[3]СТАРТ+ (2)'!M4</f>
        <v>7</v>
      </c>
      <c r="F38" s="118">
        <f ca="1">'[3]СТАРТ+ (2)'!N4</f>
        <v>1.9</v>
      </c>
      <c r="G38" s="119">
        <v>7.5</v>
      </c>
      <c r="H38" s="119">
        <v>6.5</v>
      </c>
      <c r="I38" s="119">
        <v>7.5</v>
      </c>
      <c r="J38" s="119">
        <v>7</v>
      </c>
      <c r="K38" s="119">
        <v>7</v>
      </c>
      <c r="L38" s="120">
        <f>(SUM(G38:K38)-MAX(G38:K38)-MIN(G38:K38))</f>
        <v>21.5</v>
      </c>
      <c r="M38" s="121">
        <f ca="1">(SUM(G38:K38)-MAX(G38:K38)-MIN(G38:K38))*F38</f>
        <v>40.85</v>
      </c>
      <c r="N38" s="122">
        <f t="shared" ca="1" si="9"/>
        <v>169.8</v>
      </c>
      <c r="O38" s="115"/>
    </row>
    <row r="39" spans="1:16" ht="12.75" outlineLevel="1">
      <c r="B39" s="116">
        <f t="shared" si="8"/>
        <v>1</v>
      </c>
      <c r="C39" s="125"/>
      <c r="D39" s="108" t="str">
        <f>'[3]СТАРТ+ (2)'!O4</f>
        <v>612в</v>
      </c>
      <c r="E39" s="108">
        <f>'[3]СТАРТ+ (2)'!P4</f>
        <v>7</v>
      </c>
      <c r="F39" s="118">
        <f ca="1">'[3]СТАРТ+ (2)'!Q4</f>
        <v>1.8</v>
      </c>
      <c r="G39" s="119">
        <v>5.5</v>
      </c>
      <c r="H39" s="119">
        <v>5</v>
      </c>
      <c r="I39" s="119">
        <v>5</v>
      </c>
      <c r="J39" s="119">
        <v>5.5</v>
      </c>
      <c r="K39" s="119">
        <v>5.5</v>
      </c>
      <c r="L39" s="120">
        <f>(SUM(G39:K39)-MAX(G39:K39)-MIN(G39:K39))</f>
        <v>16</v>
      </c>
      <c r="M39" s="121">
        <f ca="1">(SUM(G39:K39)-MAX(G39:K39)-MIN(G39:K39))*F39</f>
        <v>28.8</v>
      </c>
      <c r="N39" s="122">
        <f t="shared" ca="1" si="9"/>
        <v>169.8</v>
      </c>
      <c r="O39" s="115"/>
    </row>
    <row r="40" spans="1:16" ht="12.75" outlineLevel="1">
      <c r="B40" s="116">
        <f t="shared" si="8"/>
        <v>1</v>
      </c>
      <c r="D40" s="112" t="s">
        <v>6</v>
      </c>
      <c r="E40" s="112"/>
      <c r="F40" s="126">
        <f ca="1">SUM(F35:F39)</f>
        <v>9.2000000000000011</v>
      </c>
      <c r="G40" s="127"/>
      <c r="H40" s="127"/>
      <c r="I40" s="127"/>
      <c r="J40" s="127"/>
      <c r="K40" s="127"/>
      <c r="L40" s="128"/>
      <c r="M40" s="129">
        <f ca="1">SUM(M35:M39)</f>
        <v>169.8</v>
      </c>
      <c r="N40" s="122">
        <f t="shared" ca="1" si="9"/>
        <v>169.8</v>
      </c>
      <c r="O40" s="115"/>
    </row>
  </sheetData>
  <mergeCells count="1">
    <mergeCell ref="G3:K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Girls_1m</vt:lpstr>
      <vt:lpstr>3м Дев (Д)</vt:lpstr>
      <vt:lpstr>Выш Дев (Д)</vt:lpstr>
      <vt:lpstr>Girls_1m!Print_Area_5</vt:lpstr>
      <vt:lpstr>'3м Дев (Д)'!Область_печати</vt:lpstr>
      <vt:lpstr>Girls_1m!Область_печати</vt:lpstr>
      <vt:lpstr>'Выш Дев (Д)'!Область_печати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Светлана</cp:lastModifiedBy>
  <cp:revision>0</cp:revision>
  <cp:lastPrinted>2019-12-16T18:48:32Z</cp:lastPrinted>
  <dcterms:created xsi:type="dcterms:W3CDTF">2013-12-14T08:32:13Z</dcterms:created>
  <dcterms:modified xsi:type="dcterms:W3CDTF">2019-12-18T09:17:14Z</dcterms:modified>
</cp:coreProperties>
</file>