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0115" windowHeight="9270"/>
  </bookViews>
  <sheets>
    <sheet name="1м synchro" sheetId="4" r:id="rId1"/>
  </sheets>
  <externalReferences>
    <externalReference r:id="rId2"/>
  </externalReferences>
  <definedNames>
    <definedName name="Print_Area_2">#REF!</definedName>
    <definedName name="Print_Area_3">#REF!</definedName>
    <definedName name="Print_Area_5">'1м synchro'!$A$1:$W$37</definedName>
    <definedName name="Print_Titles_2">#REF!</definedName>
    <definedName name="Print_Titles_3">#REF!</definedName>
    <definedName name="Print_Titles_4">'[1]СТАРТ+(2)'!#REF!</definedName>
    <definedName name="Print_Titles_5">'1м synchro'!#REF!</definedName>
    <definedName name="_xlnm.Print_Area" localSheetId="0">'1м synchro'!$A$1:$S$85</definedName>
  </definedNames>
  <calcPr calcId="145621"/>
</workbook>
</file>

<file path=xl/calcChain.xml><?xml version="1.0" encoding="utf-8"?>
<calcChain xmlns="http://schemas.openxmlformats.org/spreadsheetml/2006/main">
  <c r="O84" i="4" l="1"/>
  <c r="D84" i="4"/>
  <c r="O83" i="4"/>
  <c r="D83" i="4"/>
  <c r="O82" i="4"/>
  <c r="D82" i="4"/>
  <c r="O81" i="4"/>
  <c r="E81" i="4"/>
  <c r="D81" i="4"/>
  <c r="P80" i="4"/>
  <c r="O80" i="4"/>
  <c r="E80" i="4"/>
  <c r="D80" i="4"/>
  <c r="S79" i="4"/>
  <c r="C79" i="4"/>
  <c r="B79" i="4"/>
  <c r="B80" i="4" s="1"/>
  <c r="B81" i="4" s="1"/>
  <c r="S78" i="4"/>
  <c r="C78" i="4"/>
  <c r="B78" i="4"/>
  <c r="O76" i="4"/>
  <c r="D76" i="4"/>
  <c r="O75" i="4"/>
  <c r="D75" i="4"/>
  <c r="O74" i="4"/>
  <c r="D74" i="4"/>
  <c r="P73" i="4"/>
  <c r="O73" i="4"/>
  <c r="E73" i="4"/>
  <c r="D73" i="4"/>
  <c r="B73" i="4"/>
  <c r="O72" i="4"/>
  <c r="P72" i="4" s="1"/>
  <c r="E72" i="4"/>
  <c r="D72" i="4"/>
  <c r="S71" i="4"/>
  <c r="C71" i="4"/>
  <c r="S70" i="4"/>
  <c r="C70" i="4"/>
  <c r="B70" i="4"/>
  <c r="B71" i="4" s="1"/>
  <c r="B72" i="4" s="1"/>
  <c r="O68" i="4"/>
  <c r="D68" i="4"/>
  <c r="O67" i="4"/>
  <c r="D67" i="4"/>
  <c r="O66" i="4"/>
  <c r="D66" i="4"/>
  <c r="O65" i="4"/>
  <c r="E65" i="4"/>
  <c r="D65" i="4"/>
  <c r="P64" i="4"/>
  <c r="O64" i="4"/>
  <c r="E64" i="4"/>
  <c r="D64" i="4"/>
  <c r="S63" i="4"/>
  <c r="C63" i="4"/>
  <c r="B63" i="4"/>
  <c r="B64" i="4" s="1"/>
  <c r="B65" i="4" s="1"/>
  <c r="S62" i="4"/>
  <c r="C62" i="4"/>
  <c r="B62" i="4"/>
  <c r="O60" i="4"/>
  <c r="D60" i="4"/>
  <c r="O59" i="4"/>
  <c r="D59" i="4"/>
  <c r="O58" i="4"/>
  <c r="D58" i="4"/>
  <c r="O57" i="4"/>
  <c r="P57" i="4" s="1"/>
  <c r="E57" i="4"/>
  <c r="D57" i="4"/>
  <c r="O56" i="4"/>
  <c r="E56" i="4"/>
  <c r="D56" i="4"/>
  <c r="S55" i="4"/>
  <c r="C55" i="4"/>
  <c r="S54" i="4"/>
  <c r="C54" i="4"/>
  <c r="B54" i="4"/>
  <c r="B55" i="4" s="1"/>
  <c r="B56" i="4" s="1"/>
  <c r="B57" i="4" s="1"/>
  <c r="O52" i="4"/>
  <c r="D52" i="4"/>
  <c r="O51" i="4"/>
  <c r="D51" i="4"/>
  <c r="O50" i="4"/>
  <c r="D50" i="4"/>
  <c r="O49" i="4"/>
  <c r="P49" i="4" s="1"/>
  <c r="E49" i="4"/>
  <c r="D49" i="4"/>
  <c r="P48" i="4"/>
  <c r="O48" i="4"/>
  <c r="E48" i="4"/>
  <c r="D48" i="4"/>
  <c r="S47" i="4"/>
  <c r="C47" i="4"/>
  <c r="S46" i="4"/>
  <c r="C46" i="4"/>
  <c r="B46" i="4"/>
  <c r="B47" i="4" s="1"/>
  <c r="B48" i="4" s="1"/>
  <c r="B49" i="4" s="1"/>
  <c r="O44" i="4"/>
  <c r="D44" i="4"/>
  <c r="O43" i="4"/>
  <c r="D43" i="4"/>
  <c r="O42" i="4"/>
  <c r="D42" i="4"/>
  <c r="P41" i="4"/>
  <c r="O41" i="4"/>
  <c r="E41" i="4"/>
  <c r="D41" i="4"/>
  <c r="B41" i="4"/>
  <c r="O40" i="4"/>
  <c r="E40" i="4"/>
  <c r="D40" i="4"/>
  <c r="S39" i="4"/>
  <c r="C39" i="4"/>
  <c r="S38" i="4"/>
  <c r="C38" i="4"/>
  <c r="B38" i="4"/>
  <c r="B39" i="4" s="1"/>
  <c r="B40" i="4" s="1"/>
  <c r="O36" i="4"/>
  <c r="D36" i="4"/>
  <c r="O35" i="4"/>
  <c r="D35" i="4"/>
  <c r="O34" i="4"/>
  <c r="D34" i="4"/>
  <c r="O33" i="4"/>
  <c r="P33" i="4" s="1"/>
  <c r="E33" i="4"/>
  <c r="D33" i="4"/>
  <c r="O32" i="4"/>
  <c r="P32" i="4" s="1"/>
  <c r="E32" i="4"/>
  <c r="D32" i="4"/>
  <c r="S31" i="4"/>
  <c r="C31" i="4"/>
  <c r="S30" i="4"/>
  <c r="C30" i="4"/>
  <c r="B30" i="4"/>
  <c r="B31" i="4" s="1"/>
  <c r="B32" i="4" s="1"/>
  <c r="B33" i="4" s="1"/>
  <c r="O28" i="4"/>
  <c r="D28" i="4"/>
  <c r="O27" i="4"/>
  <c r="D27" i="4"/>
  <c r="O26" i="4"/>
  <c r="D26" i="4"/>
  <c r="O25" i="4"/>
  <c r="P25" i="4" s="1"/>
  <c r="E25" i="4"/>
  <c r="D25" i="4"/>
  <c r="B25" i="4"/>
  <c r="O24" i="4"/>
  <c r="P24" i="4" s="1"/>
  <c r="E24" i="4"/>
  <c r="D24" i="4"/>
  <c r="S23" i="4"/>
  <c r="C23" i="4"/>
  <c r="S22" i="4"/>
  <c r="C22" i="4"/>
  <c r="B22" i="4"/>
  <c r="B23" i="4" s="1"/>
  <c r="B24" i="4" s="1"/>
  <c r="O20" i="4"/>
  <c r="D20" i="4"/>
  <c r="O19" i="4"/>
  <c r="D19" i="4"/>
  <c r="O18" i="4"/>
  <c r="D18" i="4"/>
  <c r="O17" i="4"/>
  <c r="P17" i="4" s="1"/>
  <c r="E17" i="4"/>
  <c r="D17" i="4"/>
  <c r="P16" i="4"/>
  <c r="O16" i="4"/>
  <c r="E16" i="4"/>
  <c r="D16" i="4"/>
  <c r="B16" i="4"/>
  <c r="B17" i="4" s="1"/>
  <c r="B18" i="4" s="1"/>
  <c r="S15" i="4"/>
  <c r="C15" i="4"/>
  <c r="B15" i="4"/>
  <c r="S14" i="4"/>
  <c r="C14" i="4"/>
  <c r="B14" i="4"/>
  <c r="O12" i="4"/>
  <c r="D12" i="4"/>
  <c r="O11" i="4"/>
  <c r="D11" i="4"/>
  <c r="O10" i="4"/>
  <c r="D10" i="4"/>
  <c r="O9" i="4"/>
  <c r="P9" i="4" s="1"/>
  <c r="E9" i="4"/>
  <c r="D9" i="4"/>
  <c r="P8" i="4"/>
  <c r="O8" i="4"/>
  <c r="E8" i="4"/>
  <c r="D8" i="4"/>
  <c r="S7" i="4"/>
  <c r="C7" i="4"/>
  <c r="S6" i="4"/>
  <c r="C6" i="4"/>
  <c r="B6" i="4"/>
  <c r="B7" i="4" s="1"/>
  <c r="B8" i="4" s="1"/>
  <c r="B9" i="4" s="1"/>
  <c r="S2" i="4"/>
  <c r="C1" i="4"/>
  <c r="B12" i="4" l="1"/>
  <c r="B10" i="4"/>
  <c r="B21" i="4"/>
  <c r="B19" i="4"/>
  <c r="B36" i="4"/>
  <c r="B34" i="4"/>
  <c r="B52" i="4"/>
  <c r="B50" i="4"/>
  <c r="B84" i="4"/>
  <c r="B82" i="4"/>
  <c r="B60" i="4"/>
  <c r="B58" i="4"/>
  <c r="B68" i="4"/>
  <c r="B66" i="4"/>
  <c r="B28" i="4"/>
  <c r="B26" i="4"/>
  <c r="B20" i="4"/>
  <c r="P56" i="4"/>
  <c r="B76" i="4"/>
  <c r="B74" i="4"/>
  <c r="B44" i="4"/>
  <c r="B42" i="4"/>
  <c r="P40" i="4"/>
  <c r="P65" i="4"/>
  <c r="P81" i="4"/>
  <c r="B43" i="4" l="1"/>
  <c r="B45" i="4"/>
  <c r="B75" i="4"/>
  <c r="B77" i="4"/>
  <c r="B69" i="4"/>
  <c r="B67" i="4"/>
  <c r="B37" i="4"/>
  <c r="B35" i="4"/>
  <c r="B29" i="4"/>
  <c r="B27" i="4"/>
  <c r="B85" i="4"/>
  <c r="B83" i="4"/>
  <c r="B53" i="4"/>
  <c r="B51" i="4"/>
  <c r="B13" i="4"/>
  <c r="B11" i="4"/>
  <c r="B61" i="4"/>
  <c r="B59" i="4"/>
  <c r="E20" i="4" l="1"/>
  <c r="P20" i="4" s="1"/>
  <c r="E18" i="4"/>
  <c r="E19" i="4"/>
  <c r="P19" i="4" s="1"/>
  <c r="E12" i="4"/>
  <c r="P12" i="4" s="1"/>
  <c r="E43" i="4"/>
  <c r="P43" i="4" s="1"/>
  <c r="E44" i="4"/>
  <c r="P44" i="4" s="1"/>
  <c r="E11" i="4"/>
  <c r="P11" i="4" s="1"/>
  <c r="E42" i="4"/>
  <c r="E10" i="4"/>
  <c r="P10" i="4" l="1"/>
  <c r="P13" i="4" s="1"/>
  <c r="Q6" i="4" s="1"/>
  <c r="Q7" i="4" s="1"/>
  <c r="Q8" i="4" s="1"/>
  <c r="Q9" i="4" s="1"/>
  <c r="Q10" i="4" s="1"/>
  <c r="E13" i="4"/>
  <c r="E45" i="4"/>
  <c r="P42" i="4"/>
  <c r="P45" i="4" s="1"/>
  <c r="Q38" i="4" s="1"/>
  <c r="Q39" i="4" s="1"/>
  <c r="Q40" i="4" s="1"/>
  <c r="Q41" i="4" s="1"/>
  <c r="Q42" i="4" s="1"/>
  <c r="E21" i="4"/>
  <c r="P18" i="4"/>
  <c r="P21" i="4" s="1"/>
  <c r="Q14" i="4" s="1"/>
  <c r="Q15" i="4" s="1"/>
  <c r="Q16" i="4" s="1"/>
  <c r="Q17" i="4" s="1"/>
  <c r="Q18" i="4" s="1"/>
  <c r="E36" i="4" l="1"/>
  <c r="P36" i="4" s="1"/>
  <c r="E75" i="4"/>
  <c r="P75" i="4" s="1"/>
  <c r="E83" i="4"/>
  <c r="P83" i="4" s="1"/>
  <c r="E74" i="4"/>
  <c r="E84" i="4"/>
  <c r="P84" i="4" s="1"/>
  <c r="E35" i="4"/>
  <c r="P35" i="4" s="1"/>
  <c r="E34" i="4"/>
  <c r="E82" i="4"/>
  <c r="E76" i="4"/>
  <c r="P76" i="4" s="1"/>
  <c r="Q11" i="4"/>
  <c r="Q12" i="4" s="1"/>
  <c r="Q13" i="4"/>
  <c r="Q43" i="4"/>
  <c r="Q44" i="4" s="1"/>
  <c r="Q45" i="4"/>
  <c r="Q21" i="4"/>
  <c r="Q19" i="4"/>
  <c r="Q20" i="4" s="1"/>
  <c r="E59" i="4" l="1"/>
  <c r="P59" i="4" s="1"/>
  <c r="E58" i="4"/>
  <c r="P82" i="4"/>
  <c r="P85" i="4" s="1"/>
  <c r="Q78" i="4" s="1"/>
  <c r="Q79" i="4" s="1"/>
  <c r="Q80" i="4" s="1"/>
  <c r="Q81" i="4" s="1"/>
  <c r="Q82" i="4" s="1"/>
  <c r="E85" i="4"/>
  <c r="P74" i="4"/>
  <c r="P77" i="4" s="1"/>
  <c r="Q70" i="4" s="1"/>
  <c r="Q71" i="4" s="1"/>
  <c r="Q72" i="4" s="1"/>
  <c r="Q73" i="4" s="1"/>
  <c r="Q74" i="4" s="1"/>
  <c r="E77" i="4"/>
  <c r="E37" i="4"/>
  <c r="P34" i="4"/>
  <c r="P37" i="4" s="1"/>
  <c r="Q30" i="4" s="1"/>
  <c r="Q31" i="4" s="1"/>
  <c r="Q32" i="4" s="1"/>
  <c r="Q33" i="4" s="1"/>
  <c r="Q34" i="4" s="1"/>
  <c r="Q37" i="4" l="1"/>
  <c r="Q35" i="4"/>
  <c r="Q36" i="4" s="1"/>
  <c r="Q75" i="4"/>
  <c r="Q76" i="4" s="1"/>
  <c r="Q77" i="4"/>
  <c r="Q85" i="4"/>
  <c r="Q83" i="4"/>
  <c r="Q84" i="4" s="1"/>
  <c r="P58" i="4"/>
  <c r="E27" i="4" l="1"/>
  <c r="P27" i="4" s="1"/>
  <c r="E26" i="4"/>
  <c r="E28" i="4"/>
  <c r="P28" i="4" s="1"/>
  <c r="E29" i="4" l="1"/>
  <c r="P26" i="4"/>
  <c r="P29" i="4" s="1"/>
  <c r="Q22" i="4" s="1"/>
  <c r="Q23" i="4" s="1"/>
  <c r="Q24" i="4" s="1"/>
  <c r="Q25" i="4" s="1"/>
  <c r="Q26" i="4" s="1"/>
  <c r="Q29" i="4" l="1"/>
  <c r="Q27" i="4"/>
  <c r="Q28" i="4" s="1"/>
  <c r="E60" i="4" l="1"/>
  <c r="E68" i="4"/>
  <c r="P68" i="4" s="1"/>
  <c r="E67" i="4"/>
  <c r="P67" i="4" s="1"/>
  <c r="E66" i="4"/>
  <c r="E50" i="4"/>
  <c r="E51" i="4"/>
  <c r="P51" i="4" s="1"/>
  <c r="E52" i="4"/>
  <c r="P52" i="4" s="1"/>
  <c r="P66" i="4" l="1"/>
  <c r="P69" i="4" s="1"/>
  <c r="Q62" i="4" s="1"/>
  <c r="Q63" i="4" s="1"/>
  <c r="Q64" i="4" s="1"/>
  <c r="Q65" i="4" s="1"/>
  <c r="Q66" i="4" s="1"/>
  <c r="E69" i="4"/>
  <c r="E53" i="4"/>
  <c r="P50" i="4"/>
  <c r="P53" i="4" s="1"/>
  <c r="Q46" i="4" s="1"/>
  <c r="Q47" i="4" s="1"/>
  <c r="Q48" i="4" s="1"/>
  <c r="Q49" i="4" s="1"/>
  <c r="Q50" i="4" s="1"/>
  <c r="P60" i="4"/>
  <c r="P61" i="4" s="1"/>
  <c r="Q54" i="4" s="1"/>
  <c r="Q55" i="4" s="1"/>
  <c r="Q56" i="4" s="1"/>
  <c r="Q57" i="4" s="1"/>
  <c r="Q58" i="4" s="1"/>
  <c r="E61" i="4"/>
  <c r="Q59" i="4" l="1"/>
  <c r="Q60" i="4" s="1"/>
  <c r="Q61" i="4"/>
  <c r="Q53" i="4"/>
  <c r="Q51" i="4"/>
  <c r="Q52" i="4" s="1"/>
  <c r="Q69" i="4"/>
  <c r="Q67" i="4"/>
  <c r="Q68" i="4" s="1"/>
</calcChain>
</file>

<file path=xl/sharedStrings.xml><?xml version="1.0" encoding="utf-8"?>
<sst xmlns="http://schemas.openxmlformats.org/spreadsheetml/2006/main" count="27" uniqueCount="13">
  <si>
    <t>судьи</t>
  </si>
  <si>
    <t>Вып.</t>
  </si>
  <si>
    <t>Место</t>
  </si>
  <si>
    <t>Ф.И.</t>
  </si>
  <si>
    <t>прыжок</t>
  </si>
  <si>
    <t>К.Т.</t>
  </si>
  <si>
    <t>СУММА</t>
  </si>
  <si>
    <t>раз.</t>
  </si>
  <si>
    <t>Тренер</t>
  </si>
  <si>
    <t>КМС</t>
  </si>
  <si>
    <t>кэт</t>
  </si>
  <si>
    <t>1р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</si>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</sst>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&quot;р.&quot;;[Red]\-#,##0&quot;р.&quot;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b/>
      <sz val="8"/>
      <name val="Arial"/>
      <family val="2"/>
      <charset val="204"/>
    </font>
    <font>
      <b/>
      <sz val="9"/>
      <name val="Arial Cyr"/>
      <charset val="204"/>
    </font>
    <font>
      <sz val="9"/>
      <name val="Arial Cyr"/>
      <family val="2"/>
      <charset val="204"/>
    </font>
    <font>
      <b/>
      <sz val="9"/>
      <name val="Arial"/>
      <family val="2"/>
      <charset val="204"/>
    </font>
    <font>
      <b/>
      <sz val="9"/>
      <color rgb="FFFFFFFF"/>
      <name val="Arial Cyr"/>
      <family val="2"/>
      <charset val="204"/>
    </font>
    <font>
      <sz val="8"/>
      <name val="Arial"/>
      <family val="2"/>
      <charset val="204"/>
    </font>
    <font>
      <b/>
      <sz val="9"/>
      <color theme="0"/>
      <name val="Arial Cyr"/>
      <family val="2"/>
      <charset val="204"/>
    </font>
    <font>
      <b/>
      <sz val="10"/>
      <color rgb="FFFFFFFF"/>
      <name val="Arial Cyr"/>
      <family val="2"/>
      <charset val="204"/>
    </font>
    <font>
      <sz val="8"/>
      <color rgb="FFFFFFFF"/>
      <name val="Arial Cyr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0000FF"/>
      <name val="Arial Cyr"/>
      <family val="2"/>
      <charset val="204"/>
    </font>
    <font>
      <sz val="10"/>
      <name val="Arial"/>
      <family val="2"/>
      <charset val="204"/>
    </font>
    <font>
      <sz val="8"/>
      <color rgb="FFFF0000"/>
      <name val="Arial Cyr"/>
      <family val="2"/>
      <charset val="204"/>
    </font>
    <font>
      <sz val="10"/>
      <name val="SimSun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22" fillId="0" borderId="0"/>
  </cellStyleXfs>
  <cellXfs count="7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3" fillId="0" borderId="0" xfId="1" applyFont="1"/>
    <xf numFmtId="0" fontId="4" fillId="0" borderId="0" xfId="1" applyFont="1"/>
    <xf numFmtId="0" fontId="2" fillId="0" borderId="0" xfId="1" applyFont="1"/>
    <xf numFmtId="0" fontId="5" fillId="0" borderId="0" xfId="1" applyFont="1" applyAlignment="1">
      <alignment horizontal="left" wrapText="1"/>
    </xf>
    <xf numFmtId="0" fontId="6" fillId="0" borderId="0" xfId="1" applyFont="1"/>
    <xf numFmtId="22" fontId="7" fillId="0" borderId="0" xfId="1" applyNumberFormat="1" applyFont="1"/>
    <xf numFmtId="0" fontId="8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164" fontId="8" fillId="0" borderId="2" xfId="1" applyNumberFormat="1" applyFont="1" applyBorder="1" applyAlignment="1">
      <alignment horizontal="left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2" xfId="1" applyFont="1" applyBorder="1" applyAlignment="1">
      <alignment horizontal="left"/>
    </xf>
    <xf numFmtId="0" fontId="8" fillId="0" borderId="6" xfId="1" applyFont="1" applyBorder="1" applyAlignment="1">
      <alignment horizontal="left"/>
    </xf>
    <xf numFmtId="0" fontId="8" fillId="0" borderId="2" xfId="1" applyFont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8" fillId="0" borderId="8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8" xfId="1" applyFont="1" applyBorder="1" applyAlignment="1">
      <alignment horizontal="left"/>
    </xf>
    <xf numFmtId="0" fontId="9" fillId="0" borderId="9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12" fillId="0" borderId="13" xfId="1" applyFont="1" applyBorder="1"/>
    <xf numFmtId="0" fontId="8" fillId="0" borderId="9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14" fillId="0" borderId="0" xfId="1" applyFont="1" applyBorder="1" applyAlignment="1">
      <alignment horizontal="center"/>
    </xf>
    <xf numFmtId="0" fontId="11" fillId="0" borderId="0" xfId="1" applyFont="1" applyBorder="1"/>
    <xf numFmtId="0" fontId="11" fillId="0" borderId="0" xfId="1" applyFont="1" applyBorder="1" applyAlignment="1">
      <alignment horizontal="center"/>
    </xf>
    <xf numFmtId="0" fontId="12" fillId="0" borderId="0" xfId="1" applyFont="1" applyBorder="1"/>
    <xf numFmtId="0" fontId="13" fillId="0" borderId="0" xfId="1" applyFont="1" applyBorder="1" applyAlignment="1">
      <alignment vertical="center"/>
    </xf>
    <xf numFmtId="1" fontId="15" fillId="0" borderId="0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2" fontId="4" fillId="0" borderId="0" xfId="1" applyNumberFormat="1" applyFont="1" applyAlignment="1">
      <alignment horizontal="center"/>
    </xf>
    <xf numFmtId="165" fontId="7" fillId="0" borderId="0" xfId="1" applyNumberFormat="1" applyFont="1" applyAlignment="1">
      <alignment horizontal="center" vertical="center"/>
    </xf>
    <xf numFmtId="0" fontId="16" fillId="0" borderId="0" xfId="1" applyFont="1" applyAlignment="1">
      <alignment horizontal="center"/>
    </xf>
    <xf numFmtId="2" fontId="17" fillId="0" borderId="0" xfId="1" applyNumberFormat="1" applyFont="1" applyAlignment="1">
      <alignment horizontal="center"/>
    </xf>
    <xf numFmtId="1" fontId="17" fillId="0" borderId="0" xfId="1" applyNumberFormat="1" applyFont="1" applyAlignment="1">
      <alignment horizontal="center"/>
    </xf>
    <xf numFmtId="0" fontId="5" fillId="0" borderId="0" xfId="1" applyFont="1" applyAlignment="1">
      <alignment horizontal="left"/>
    </xf>
    <xf numFmtId="164" fontId="18" fillId="0" borderId="0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 vertical="center"/>
    </xf>
    <xf numFmtId="2" fontId="19" fillId="0" borderId="0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0" fontId="8" fillId="0" borderId="0" xfId="1" applyFont="1" applyAlignment="1">
      <alignment horizontal="center"/>
    </xf>
    <xf numFmtId="164" fontId="8" fillId="0" borderId="0" xfId="1" applyNumberFormat="1" applyFont="1" applyAlignment="1">
      <alignment horizontal="center"/>
    </xf>
    <xf numFmtId="0" fontId="20" fillId="0" borderId="0" xfId="1" applyFont="1"/>
    <xf numFmtId="0" fontId="14" fillId="0" borderId="0" xfId="1" applyFont="1"/>
    <xf numFmtId="2" fontId="8" fillId="0" borderId="0" xfId="1" applyNumberFormat="1" applyFont="1" applyBorder="1" applyAlignment="1">
      <alignment horizontal="center"/>
    </xf>
    <xf numFmtId="2" fontId="11" fillId="0" borderId="0" xfId="1" applyNumberFormat="1" applyFont="1" applyBorder="1" applyAlignment="1">
      <alignment horizontal="center"/>
    </xf>
    <xf numFmtId="1" fontId="5" fillId="0" borderId="0" xfId="1" applyNumberFormat="1" applyFont="1" applyAlignment="1">
      <alignment horizontal="center"/>
    </xf>
    <xf numFmtId="1" fontId="21" fillId="0" borderId="0" xfId="1" applyNumberFormat="1" applyFont="1" applyAlignment="1">
      <alignment horizontal="center"/>
    </xf>
    <xf numFmtId="1" fontId="4" fillId="0" borderId="0" xfId="1" applyNumberFormat="1" applyFont="1" applyAlignment="1">
      <alignment horizontal="center"/>
    </xf>
    <xf numFmtId="2" fontId="8" fillId="0" borderId="0" xfId="1" applyNumberFormat="1" applyFont="1" applyAlignment="1">
      <alignment horizontal="right"/>
    </xf>
    <xf numFmtId="0" fontId="8" fillId="0" borderId="0" xfId="1" applyFont="1"/>
    <xf numFmtId="0" fontId="2" fillId="0" borderId="0" xfId="1" applyFont="1" applyAlignment="1">
      <alignment horizontal="left"/>
    </xf>
    <xf numFmtId="0" fontId="22" fillId="0" borderId="0" xfId="2"/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.&#1059;,%20&#1048;&#1058;&#1054;&#1043;\&#1074;&#1077;&#1095;&#1077;&#1088;%201\1%20&#1052;&#1045;&#1058;&#1056;%20&#1089;&#1080;&#1085;&#1093;&#1088;.%20&#1044;&#1077;&#1074;&#1091;&#1096;&#1082;&#1080;%20&#1050;&#1052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ЭТ1"/>
      <sheetName val="СТАРТ+(2)"/>
      <sheetName val="1м СХ Дев СВОД (КМС)"/>
      <sheetName val="1м СХ Дев (КМС)"/>
    </sheetNames>
    <sheetDataSet>
      <sheetData sheetId="0"/>
      <sheetData sheetId="1">
        <row r="1">
          <cell r="C1" t="str">
            <v>ТРАМПЛИН 1 М - СИНХРОННЫЕ ПРЫЖКИ; ДЕВОЧКИ (8-9 ЛЕТ);ДЕВУШКИ (10-11;12-13 ЛЕТ)</v>
          </cell>
        </row>
        <row r="2">
          <cell r="R2">
            <v>43813.708333333336</v>
          </cell>
        </row>
        <row r="3">
          <cell r="B3">
            <v>1</v>
          </cell>
          <cell r="C3" t="str">
            <v>Логинова Софья,2007,КМС,Бузулук,СШОР</v>
          </cell>
          <cell r="R3" t="str">
            <v>Материкина Л.И.</v>
          </cell>
        </row>
        <row r="4">
          <cell r="C4" t="str">
            <v>Коротеева Юлия,2006,КМС,Бузулук,СШОР</v>
          </cell>
          <cell r="R4" t="str">
            <v>Материкина Л.И.</v>
          </cell>
        </row>
        <row r="5">
          <cell r="C5" t="str">
            <v>5122в</v>
          </cell>
          <cell r="D5">
            <v>2</v>
          </cell>
          <cell r="E5" t="str">
            <v>301с</v>
          </cell>
          <cell r="F5">
            <v>2</v>
          </cell>
          <cell r="G5" t="str">
            <v>403с</v>
          </cell>
          <cell r="H5">
            <v>2.2000000000000002</v>
          </cell>
          <cell r="I5" t="str">
            <v>104с</v>
          </cell>
          <cell r="J5">
            <v>2.2000000000000002</v>
          </cell>
          <cell r="K5" t="str">
            <v>203с</v>
          </cell>
          <cell r="L5">
            <v>2</v>
          </cell>
        </row>
        <row r="11">
          <cell r="B11">
            <v>2</v>
          </cell>
          <cell r="C11" t="str">
            <v>Шведкая Мария,2006,II,Челябинск,МБУ СШОР-7</v>
          </cell>
          <cell r="R11" t="str">
            <v>Шведкий В.Н.</v>
          </cell>
        </row>
        <row r="12">
          <cell r="C12" t="str">
            <v>Карымова Карина,2006,II,Челябинск,МБУ СШОР-7</v>
          </cell>
          <cell r="R12" t="str">
            <v>Шведкий В.Н.</v>
          </cell>
        </row>
        <row r="13">
          <cell r="C13" t="str">
            <v>101в</v>
          </cell>
          <cell r="D13">
            <v>2</v>
          </cell>
          <cell r="E13" t="str">
            <v>401в</v>
          </cell>
          <cell r="F13">
            <v>2</v>
          </cell>
          <cell r="G13" t="str">
            <v>203с</v>
          </cell>
          <cell r="H13">
            <v>2</v>
          </cell>
          <cell r="I13" t="str">
            <v>303с</v>
          </cell>
          <cell r="J13">
            <v>2.1</v>
          </cell>
          <cell r="K13" t="str">
            <v>5122д</v>
          </cell>
          <cell r="L13">
            <v>1.9</v>
          </cell>
        </row>
        <row r="19">
          <cell r="B19">
            <v>3</v>
          </cell>
          <cell r="C19" t="str">
            <v>Яшина Ульяна,2008,III,Пенза,ПО СШОР ВВС</v>
          </cell>
          <cell r="R19" t="str">
            <v>Бибикины О.В.,А.Е.</v>
          </cell>
        </row>
        <row r="20">
          <cell r="C20" t="str">
            <v>Ликунова Софья,2009,III,Пенза,ПО СШОР ВВС</v>
          </cell>
          <cell r="R20" t="str">
            <v>Бибикины О.В.,А.Е.</v>
          </cell>
        </row>
        <row r="21">
          <cell r="C21" t="str">
            <v>101в</v>
          </cell>
          <cell r="D21">
            <v>2</v>
          </cell>
          <cell r="E21" t="str">
            <v>5122д</v>
          </cell>
          <cell r="F21">
            <v>2</v>
          </cell>
          <cell r="G21" t="str">
            <v>203с</v>
          </cell>
          <cell r="H21">
            <v>2</v>
          </cell>
          <cell r="I21" t="str">
            <v>303с</v>
          </cell>
          <cell r="J21">
            <v>2.1</v>
          </cell>
          <cell r="K21" t="str">
            <v>403с</v>
          </cell>
          <cell r="L21">
            <v>2.2000000000000002</v>
          </cell>
        </row>
        <row r="27">
          <cell r="B27">
            <v>4</v>
          </cell>
          <cell r="C27" t="str">
            <v>Макарова Алина,2006,КМС,Саратов,СШОР-11</v>
          </cell>
          <cell r="R27" t="str">
            <v>Столбов А.Н.</v>
          </cell>
        </row>
        <row r="28">
          <cell r="C28" t="str">
            <v>Макарова Юлия,2007,КМС,Саратов,СШОР-11</v>
          </cell>
          <cell r="R28" t="str">
            <v>Столбов А.Н.</v>
          </cell>
        </row>
        <row r="29">
          <cell r="C29" t="str">
            <v>101в</v>
          </cell>
          <cell r="D29">
            <v>2</v>
          </cell>
          <cell r="E29" t="str">
            <v>301с</v>
          </cell>
          <cell r="F29">
            <v>2</v>
          </cell>
          <cell r="G29" t="str">
            <v>403с</v>
          </cell>
          <cell r="H29">
            <v>2.2000000000000002</v>
          </cell>
          <cell r="I29" t="str">
            <v>203с</v>
          </cell>
          <cell r="J29">
            <v>2</v>
          </cell>
          <cell r="K29" t="str">
            <v>5124д</v>
          </cell>
          <cell r="L29">
            <v>2.2999999999999998</v>
          </cell>
        </row>
        <row r="35">
          <cell r="B35">
            <v>5</v>
          </cell>
          <cell r="C35" t="str">
            <v>Андрюшечкина Мария,2006,КМС,Тольятти,МБУДОКСДЮСШОР№10"Олимп"</v>
          </cell>
          <cell r="R35" t="str">
            <v>Донцова И.В. 
Михайлов А.Н.
Кандрашин А.В. 
Ефремов А.С.</v>
          </cell>
        </row>
        <row r="36">
          <cell r="C36" t="str">
            <v>Данейкина Кристина,2006,КМС,Тольятти,МБУДОКСДЮСШОР№10"Олимп"</v>
          </cell>
          <cell r="R36" t="str">
            <v>Донцова И.В. 
Михайлов А.Н.
Кандрашин А.В. 
Ефремов А.С.</v>
          </cell>
        </row>
        <row r="37">
          <cell r="C37" t="str">
            <v>401в</v>
          </cell>
          <cell r="D37">
            <v>2</v>
          </cell>
          <cell r="E37" t="str">
            <v>301в</v>
          </cell>
          <cell r="F37">
            <v>2</v>
          </cell>
          <cell r="G37" t="str">
            <v>105с</v>
          </cell>
          <cell r="H37">
            <v>2.4</v>
          </cell>
          <cell r="I37" t="str">
            <v>203с</v>
          </cell>
          <cell r="J37">
            <v>2</v>
          </cell>
          <cell r="K37" t="str">
            <v>5132д</v>
          </cell>
          <cell r="L37">
            <v>2.2000000000000002</v>
          </cell>
        </row>
        <row r="43">
          <cell r="B43">
            <v>6</v>
          </cell>
          <cell r="C43" t="str">
            <v>Сапунова Валерия,2008,I,Екатеринбург,"Дворец молодежи"</v>
          </cell>
          <cell r="R43" t="str">
            <v>Селезневы А.А.,Л.Н.</v>
          </cell>
        </row>
        <row r="44">
          <cell r="C44" t="str">
            <v>Лишакова Александра,2008,I,Екатеринбург,"Дворец молодежи"</v>
          </cell>
          <cell r="R44" t="str">
            <v>Селезневы А.А.,Л.Н.</v>
          </cell>
        </row>
        <row r="45">
          <cell r="C45" t="str">
            <v>101в</v>
          </cell>
          <cell r="D45">
            <v>2</v>
          </cell>
          <cell r="E45" t="str">
            <v>201в</v>
          </cell>
          <cell r="F45">
            <v>2</v>
          </cell>
          <cell r="G45" t="str">
            <v>301в</v>
          </cell>
          <cell r="H45">
            <v>1.7</v>
          </cell>
          <cell r="I45" t="str">
            <v>403с</v>
          </cell>
          <cell r="J45">
            <v>2.2000000000000002</v>
          </cell>
          <cell r="K45" t="str">
            <v>5211а</v>
          </cell>
          <cell r="L45">
            <v>1.8</v>
          </cell>
        </row>
        <row r="51">
          <cell r="B51">
            <v>7</v>
          </cell>
          <cell r="C51" t="str">
            <v>Кирилюк Алина,2010,III,Пенза,ПО СШОР ВВС</v>
          </cell>
          <cell r="R51" t="str">
            <v>Бибикины О.В.,А.Е.</v>
          </cell>
        </row>
        <row r="52">
          <cell r="C52" t="str">
            <v>Маврина Виктория,2010,II,Бузулук,СШОР</v>
          </cell>
          <cell r="R52" t="str">
            <v>Каткова Т.В.
Филатов С.А.</v>
          </cell>
        </row>
        <row r="53">
          <cell r="C53" t="str">
            <v>5122д</v>
          </cell>
          <cell r="D53">
            <v>2</v>
          </cell>
          <cell r="E53" t="str">
            <v>301в</v>
          </cell>
          <cell r="F53">
            <v>2</v>
          </cell>
          <cell r="G53" t="str">
            <v>103в</v>
          </cell>
          <cell r="H53">
            <v>1.7</v>
          </cell>
          <cell r="I53" t="str">
            <v>403с</v>
          </cell>
          <cell r="J53">
            <v>2.2000000000000002</v>
          </cell>
          <cell r="K53" t="str">
            <v>203с</v>
          </cell>
          <cell r="L53">
            <v>2</v>
          </cell>
        </row>
        <row r="59">
          <cell r="B59">
            <v>8</v>
          </cell>
          <cell r="C59" t="str">
            <v>Балбашева Кира,2007,КМС,Екатеринбург,"Дворец молодежи"</v>
          </cell>
          <cell r="R59" t="str">
            <v>Селезневы А.А.,Л.Н.</v>
          </cell>
        </row>
        <row r="60">
          <cell r="C60" t="str">
            <v>Лобова Екатерина,2007,КМС,Екатеринбург,"Дворец молодежи"</v>
          </cell>
          <cell r="R60" t="str">
            <v>Селезневы А.А.,Л.Н.</v>
          </cell>
        </row>
        <row r="61">
          <cell r="C61" t="str">
            <v>401в</v>
          </cell>
          <cell r="D61">
            <v>2</v>
          </cell>
          <cell r="E61" t="str">
            <v>5211а</v>
          </cell>
          <cell r="F61">
            <v>2</v>
          </cell>
          <cell r="G61" t="str">
            <v>104с</v>
          </cell>
          <cell r="H61">
            <v>2.2000000000000002</v>
          </cell>
          <cell r="I61" t="str">
            <v>203с</v>
          </cell>
          <cell r="J61">
            <v>2</v>
          </cell>
          <cell r="K61" t="str">
            <v>303с</v>
          </cell>
          <cell r="L61">
            <v>2.1</v>
          </cell>
        </row>
        <row r="67">
          <cell r="B67">
            <v>9</v>
          </cell>
          <cell r="C67" t="str">
            <v>Кузнецова Вероника,2008,II,Челябинск,Школа интернат сп.профиля</v>
          </cell>
          <cell r="R67" t="str">
            <v>Дубинкин Г.П.</v>
          </cell>
        </row>
        <row r="68">
          <cell r="C68" t="str">
            <v>Сагитова Карина,2008,II,Челябинск,Школа интернат сп.профиля</v>
          </cell>
          <cell r="R68" t="str">
            <v>Дубинкин Г.П.</v>
          </cell>
        </row>
        <row r="69">
          <cell r="C69" t="str">
            <v>101в</v>
          </cell>
          <cell r="D69">
            <v>2</v>
          </cell>
          <cell r="E69" t="str">
            <v>301в</v>
          </cell>
          <cell r="F69">
            <v>2</v>
          </cell>
          <cell r="G69" t="str">
            <v>203с</v>
          </cell>
          <cell r="H69">
            <v>2</v>
          </cell>
          <cell r="I69" t="str">
            <v>403с</v>
          </cell>
          <cell r="J69">
            <v>2.2000000000000002</v>
          </cell>
          <cell r="K69" t="str">
            <v>5132д</v>
          </cell>
          <cell r="L69">
            <v>2.2000000000000002</v>
          </cell>
        </row>
        <row r="75">
          <cell r="B75">
            <v>10</v>
          </cell>
          <cell r="C75" t="str">
            <v>Кондратьева Анастасия,2008,КМС,Москва,"Юность Москвы"</v>
          </cell>
          <cell r="R75" t="str">
            <v>Николаева М.А.</v>
          </cell>
        </row>
        <row r="76">
          <cell r="C76" t="str">
            <v>Кашлакова Кристина,2007,I,Москва,"Юность Москвы"</v>
          </cell>
          <cell r="R76" t="str">
            <v>Николаева М.А.
Мосолова Т.Н.</v>
          </cell>
        </row>
        <row r="77">
          <cell r="C77" t="str">
            <v>301в</v>
          </cell>
          <cell r="D77">
            <v>2</v>
          </cell>
          <cell r="E77" t="str">
            <v>5122д</v>
          </cell>
          <cell r="F77">
            <v>2</v>
          </cell>
          <cell r="G77" t="str">
            <v>403с</v>
          </cell>
          <cell r="H77">
            <v>2.2000000000000002</v>
          </cell>
          <cell r="I77" t="str">
            <v>203с</v>
          </cell>
          <cell r="J77">
            <v>2</v>
          </cell>
          <cell r="K77" t="str">
            <v>104в</v>
          </cell>
          <cell r="L77">
            <v>2.2999999999999998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5"/>
  <sheetViews>
    <sheetView tabSelected="1" view="pageBreakPreview" zoomScaleNormal="100" zoomScaleSheetLayoutView="100" zoomScalePageLayoutView="60" workbookViewId="0">
      <selection activeCell="C1" sqref="C1"/>
    </sheetView>
  </sheetViews>
  <sheetFormatPr defaultRowHeight="14.25" outlineLevelRow="1" x14ac:dyDescent="0.2"/>
  <cols>
    <col min="1" max="1" width="6.42578125" style="1" customWidth="1"/>
    <col min="2" max="2" width="2.85546875" style="1" customWidth="1"/>
    <col min="3" max="3" width="4.28515625" style="6" customWidth="1"/>
    <col min="4" max="4" width="7.140625" style="69" customWidth="1"/>
    <col min="5" max="5" width="5.7109375" style="69" customWidth="1"/>
    <col min="6" max="6" width="5" style="6" customWidth="1"/>
    <col min="7" max="12" width="5" style="70" customWidth="1"/>
    <col min="13" max="14" width="5" style="6" hidden="1" customWidth="1"/>
    <col min="15" max="15" width="9.140625" style="6"/>
    <col min="16" max="16" width="8.5703125" style="6" customWidth="1"/>
    <col min="17" max="17" width="8.5703125" style="4" customWidth="1"/>
    <col min="18" max="18" width="5" style="4" customWidth="1"/>
    <col min="19" max="19" width="40.5703125" style="7" customWidth="1"/>
    <col min="20" max="1024" width="9.140625" style="6"/>
    <col min="1025" max="16384" width="9.140625" style="71"/>
  </cols>
  <sheetData>
    <row r="1" spans="1:23" ht="15" x14ac:dyDescent="0.25">
      <c r="B1" s="2"/>
      <c r="C1" s="3" t="str">
        <f>'[1]СТАРТ+(2)'!C1</f>
        <v>ТРАМПЛИН 1 М - СИНХРОННЫЕ ПРЫЖКИ; ДЕВОЧКИ (8-9 ЛЕТ);ДЕВУШКИ (10-11;12-13 ЛЕТ)</v>
      </c>
      <c r="D1" s="4"/>
      <c r="E1" s="5"/>
      <c r="F1" s="5"/>
      <c r="G1" s="5"/>
      <c r="H1" s="5"/>
      <c r="I1" s="5"/>
      <c r="J1" s="5"/>
      <c r="K1" s="5"/>
      <c r="L1" s="5"/>
    </row>
    <row r="2" spans="1:23" ht="15" x14ac:dyDescent="0.25">
      <c r="D2" s="5"/>
      <c r="E2" s="5"/>
      <c r="F2" s="8"/>
      <c r="G2" s="8"/>
      <c r="H2" s="8"/>
      <c r="I2" s="8"/>
      <c r="J2" s="8"/>
      <c r="K2" s="8"/>
      <c r="L2" s="8"/>
      <c r="S2" s="9">
        <f>'[1]СТАРТ+(2)'!R2</f>
        <v>43813.708333333336</v>
      </c>
    </row>
    <row r="3" spans="1:23" ht="12.75" customHeight="1" x14ac:dyDescent="0.2">
      <c r="A3" s="10"/>
      <c r="B3" s="11"/>
      <c r="C3" s="12"/>
      <c r="D3" s="13"/>
      <c r="E3" s="12"/>
      <c r="F3" s="14" t="s">
        <v>0</v>
      </c>
      <c r="G3" s="15"/>
      <c r="H3" s="15"/>
      <c r="I3" s="15"/>
      <c r="J3" s="15"/>
      <c r="K3" s="15"/>
      <c r="L3" s="15"/>
      <c r="M3" s="15"/>
      <c r="N3" s="16"/>
      <c r="O3" s="17"/>
      <c r="P3" s="18"/>
      <c r="Q3" s="19"/>
      <c r="R3" s="20" t="s">
        <v>1</v>
      </c>
      <c r="S3" s="21"/>
      <c r="T3" s="22"/>
      <c r="U3" s="22"/>
      <c r="V3" s="22"/>
      <c r="W3" s="22"/>
    </row>
    <row r="4" spans="1:23" ht="13.5" thickBot="1" x14ac:dyDescent="0.25">
      <c r="A4" s="23" t="s">
        <v>2</v>
      </c>
      <c r="B4" s="24"/>
      <c r="C4" s="25" t="s">
        <v>3</v>
      </c>
      <c r="D4" s="26" t="s">
        <v>4</v>
      </c>
      <c r="E4" s="27" t="s">
        <v>5</v>
      </c>
      <c r="F4" s="28">
        <v>1</v>
      </c>
      <c r="G4" s="28">
        <v>2</v>
      </c>
      <c r="H4" s="28">
        <v>3</v>
      </c>
      <c r="I4" s="29">
        <v>4</v>
      </c>
      <c r="J4" s="30">
        <v>5</v>
      </c>
      <c r="K4" s="28">
        <v>6</v>
      </c>
      <c r="L4" s="28">
        <v>7</v>
      </c>
      <c r="M4" s="28">
        <v>8</v>
      </c>
      <c r="N4" s="28">
        <v>9</v>
      </c>
      <c r="O4" s="31"/>
      <c r="P4" s="32"/>
      <c r="Q4" s="33" t="s">
        <v>6</v>
      </c>
      <c r="R4" s="34" t="s">
        <v>7</v>
      </c>
      <c r="S4" s="35" t="s">
        <v>8</v>
      </c>
      <c r="T4" s="22"/>
      <c r="U4" s="22"/>
      <c r="V4" s="22"/>
      <c r="W4" s="22"/>
    </row>
    <row r="5" spans="1:23" ht="12.75" x14ac:dyDescent="0.2">
      <c r="A5" s="36"/>
      <c r="B5" s="37">
        <v>0</v>
      </c>
      <c r="C5" s="38"/>
      <c r="D5" s="39"/>
      <c r="E5" s="40"/>
      <c r="F5" s="41"/>
      <c r="G5" s="41"/>
      <c r="H5" s="41"/>
      <c r="I5" s="41"/>
      <c r="J5" s="41"/>
      <c r="K5" s="41"/>
      <c r="L5" s="41"/>
      <c r="M5" s="41"/>
      <c r="N5" s="41"/>
      <c r="O5" s="41"/>
      <c r="P5" s="42"/>
      <c r="Q5" s="43">
        <v>9999</v>
      </c>
      <c r="R5" s="44">
        <v>200</v>
      </c>
      <c r="S5" s="22"/>
    </row>
    <row r="6" spans="1:23" s="8" customFormat="1" ht="15" x14ac:dyDescent="0.25">
      <c r="A6" s="45">
        <v>1</v>
      </c>
      <c r="B6" s="46">
        <f>'[1]СТАРТ+(2)'!B75</f>
        <v>10</v>
      </c>
      <c r="C6" s="47" t="str">
        <f>'[1]СТАРТ+(2)'!C75</f>
        <v>Кондратьева Анастасия,2008,КМС,Москва,"Юность Москвы"</v>
      </c>
      <c r="D6" s="45"/>
      <c r="E6" s="45"/>
      <c r="F6" s="47"/>
      <c r="G6" s="47"/>
      <c r="H6" s="47"/>
      <c r="I6" s="47"/>
      <c r="J6" s="47"/>
      <c r="K6" s="47"/>
      <c r="L6" s="48"/>
      <c r="M6" s="47"/>
      <c r="N6" s="47"/>
      <c r="O6" s="47"/>
      <c r="P6" s="45"/>
      <c r="Q6" s="49">
        <f ca="1">SUM(P13)</f>
        <v>200.51999999999998</v>
      </c>
      <c r="R6" s="50" t="s">
        <v>9</v>
      </c>
      <c r="S6" s="6" t="str">
        <f>'[1]СТАРТ+(2)'!R75</f>
        <v>Николаева М.А.</v>
      </c>
    </row>
    <row r="7" spans="1:23" s="8" customFormat="1" ht="12.75" x14ac:dyDescent="0.2">
      <c r="A7" s="45"/>
      <c r="B7" s="51">
        <f>B6</f>
        <v>10</v>
      </c>
      <c r="C7" s="47" t="str">
        <f>'[1]СТАРТ+(2)'!C76</f>
        <v>Кашлакова Кристина,2007,I,Москва,"Юность Москвы"</v>
      </c>
      <c r="D7" s="45"/>
      <c r="E7" s="45"/>
      <c r="F7" s="47"/>
      <c r="G7" s="47"/>
      <c r="H7" s="47"/>
      <c r="I7" s="47"/>
      <c r="J7" s="47"/>
      <c r="K7" s="47"/>
      <c r="L7" s="48"/>
      <c r="M7" s="47"/>
      <c r="N7" s="47"/>
      <c r="O7" s="47"/>
      <c r="P7" s="45"/>
      <c r="Q7" s="52">
        <f t="shared" ref="Q7:Q12" ca="1" si="0">Q6</f>
        <v>200.51999999999998</v>
      </c>
      <c r="R7" s="53"/>
      <c r="S7" s="6" t="str">
        <f>'[1]СТАРТ+(2)'!R76</f>
        <v>Николаева М.А.
Мосолова Т.Н.</v>
      </c>
    </row>
    <row r="8" spans="1:23" ht="12.75" outlineLevel="1" x14ac:dyDescent="0.2">
      <c r="B8" s="51">
        <f>B7</f>
        <v>10</v>
      </c>
      <c r="C8" s="54"/>
      <c r="D8" s="45" t="str">
        <f>'[1]СТАРТ+(2)'!C77</f>
        <v>301в</v>
      </c>
      <c r="E8" s="55">
        <f>'[1]СТАРТ+(2)'!D77</f>
        <v>2</v>
      </c>
      <c r="F8" s="56">
        <v>5.5</v>
      </c>
      <c r="G8" s="56">
        <v>5</v>
      </c>
      <c r="H8" s="56">
        <v>6</v>
      </c>
      <c r="I8" s="56">
        <v>6</v>
      </c>
      <c r="J8" s="56">
        <v>7</v>
      </c>
      <c r="K8" s="56">
        <v>6.5</v>
      </c>
      <c r="L8" s="56">
        <v>7</v>
      </c>
      <c r="M8" s="56">
        <v>10</v>
      </c>
      <c r="N8" s="56">
        <v>0</v>
      </c>
      <c r="O8" s="57">
        <f>(SUM(F8:I8) -MAX(F8:I8)-MIN(F8:I8)+(SUM(J8:N8) -MAX(J8:N8)-MIN(J8:N8)))</f>
        <v>32</v>
      </c>
      <c r="P8" s="58">
        <f>PRODUCT(O8/5*3*E8)</f>
        <v>38.400000000000006</v>
      </c>
      <c r="Q8" s="52">
        <f t="shared" ca="1" si="0"/>
        <v>200.51999999999998</v>
      </c>
      <c r="R8" s="53"/>
    </row>
    <row r="9" spans="1:23" ht="12.75" outlineLevel="1" x14ac:dyDescent="0.2">
      <c r="B9" s="51">
        <f>B8</f>
        <v>10</v>
      </c>
      <c r="C9" s="54"/>
      <c r="D9" s="45" t="str">
        <f>'[1]СТАРТ+(2)'!E77</f>
        <v>5122д</v>
      </c>
      <c r="E9" s="55">
        <f>'[1]СТАРТ+(2)'!F77</f>
        <v>2</v>
      </c>
      <c r="F9" s="56">
        <v>5.5</v>
      </c>
      <c r="G9" s="56">
        <v>5.5</v>
      </c>
      <c r="H9" s="56">
        <v>6</v>
      </c>
      <c r="I9" s="56">
        <v>6</v>
      </c>
      <c r="J9" s="56">
        <v>6.5</v>
      </c>
      <c r="K9" s="56">
        <v>7</v>
      </c>
      <c r="L9" s="56">
        <v>7.5</v>
      </c>
      <c r="M9" s="56">
        <v>10</v>
      </c>
      <c r="N9" s="56">
        <v>0</v>
      </c>
      <c r="O9" s="57">
        <f>(SUM(F9:I9) -MAX(F9:I9)-MIN(F9:I9)+(SUM(J9:N9) -MAX(J9:N9)-MIN(J9:N9)))</f>
        <v>32.5</v>
      </c>
      <c r="P9" s="58">
        <f>PRODUCT(O9/5*3*E9)</f>
        <v>39</v>
      </c>
      <c r="Q9" s="52">
        <f t="shared" ca="1" si="0"/>
        <v>200.51999999999998</v>
      </c>
      <c r="R9" s="53"/>
    </row>
    <row r="10" spans="1:23" ht="12.75" outlineLevel="1" x14ac:dyDescent="0.2">
      <c r="B10" s="51">
        <f>B9</f>
        <v>10</v>
      </c>
      <c r="C10" s="54"/>
      <c r="D10" s="45" t="str">
        <f>'[1]СТАРТ+(2)'!G77</f>
        <v>403с</v>
      </c>
      <c r="E10" s="55">
        <f ca="1">'[1]СТАРТ+(2)'!H77</f>
        <v>2.2000000000000002</v>
      </c>
      <c r="F10" s="56">
        <v>6</v>
      </c>
      <c r="G10" s="56">
        <v>7</v>
      </c>
      <c r="H10" s="56">
        <v>6</v>
      </c>
      <c r="I10" s="56">
        <v>6.5</v>
      </c>
      <c r="J10" s="56">
        <v>6.5</v>
      </c>
      <c r="K10" s="56">
        <v>6.5</v>
      </c>
      <c r="L10" s="56">
        <v>7</v>
      </c>
      <c r="M10" s="56">
        <v>10</v>
      </c>
      <c r="N10" s="56">
        <v>0</v>
      </c>
      <c r="O10" s="57">
        <f>(SUM(F10:I10) -MAX(F10:I10)-MIN(F10:I10)+(SUM(J10:N10) -MAX(J10:N10)-MIN(J10:N10)))</f>
        <v>32.5</v>
      </c>
      <c r="P10" s="58">
        <f ca="1">PRODUCT(O10/5*3*E10)</f>
        <v>42.900000000000006</v>
      </c>
      <c r="Q10" s="52">
        <f t="shared" ca="1" si="0"/>
        <v>200.51999999999998</v>
      </c>
      <c r="R10" s="53"/>
    </row>
    <row r="11" spans="1:23" ht="12.75" outlineLevel="1" x14ac:dyDescent="0.2">
      <c r="B11" s="51">
        <f>B10</f>
        <v>10</v>
      </c>
      <c r="C11" s="54"/>
      <c r="D11" s="45" t="str">
        <f>'[1]СТАРТ+(2)'!I77</f>
        <v>203с</v>
      </c>
      <c r="E11" s="55">
        <f ca="1">'[1]СТАРТ+(2)'!J77</f>
        <v>2</v>
      </c>
      <c r="F11" s="56">
        <v>6.5</v>
      </c>
      <c r="G11" s="56">
        <v>7</v>
      </c>
      <c r="H11" s="56">
        <v>6.5</v>
      </c>
      <c r="I11" s="56">
        <v>6</v>
      </c>
      <c r="J11" s="56">
        <v>7</v>
      </c>
      <c r="K11" s="56">
        <v>7</v>
      </c>
      <c r="L11" s="56">
        <v>6.5</v>
      </c>
      <c r="M11" s="56">
        <v>10</v>
      </c>
      <c r="N11" s="56">
        <v>0</v>
      </c>
      <c r="O11" s="57">
        <f>(SUM(F11:I11) -MAX(F11:I11)-MIN(F11:I11)+(SUM(J11:N11) -MAX(J11:N11)-MIN(J11:N11)))</f>
        <v>33.5</v>
      </c>
      <c r="P11" s="58">
        <f ca="1">PRODUCT(O11/5*3*E11)</f>
        <v>40.200000000000003</v>
      </c>
      <c r="Q11" s="52">
        <f t="shared" ca="1" si="0"/>
        <v>200.51999999999998</v>
      </c>
      <c r="R11" s="53"/>
    </row>
    <row r="12" spans="1:23" ht="12.75" outlineLevel="1" x14ac:dyDescent="0.2">
      <c r="B12" s="51">
        <f>B9</f>
        <v>10</v>
      </c>
      <c r="C12" s="54"/>
      <c r="D12" s="45" t="str">
        <f>'[1]СТАРТ+(2)'!K77</f>
        <v>104в</v>
      </c>
      <c r="E12" s="55">
        <f ca="1">'[1]СТАРТ+(2)'!L77</f>
        <v>2.2999999999999998</v>
      </c>
      <c r="F12" s="56">
        <v>5.5</v>
      </c>
      <c r="G12" s="56">
        <v>4</v>
      </c>
      <c r="H12" s="56">
        <v>5</v>
      </c>
      <c r="I12" s="56">
        <v>5</v>
      </c>
      <c r="J12" s="56">
        <v>6</v>
      </c>
      <c r="K12" s="56">
        <v>6.5</v>
      </c>
      <c r="L12" s="56">
        <v>6.5</v>
      </c>
      <c r="M12" s="56">
        <v>10</v>
      </c>
      <c r="N12" s="56">
        <v>0</v>
      </c>
      <c r="O12" s="57">
        <f>(SUM(F12:I12) -MAX(F12:I12)-MIN(F12:I12)+(SUM(J12:N12) -MAX(J12:N12)-MIN(J12:N12)))</f>
        <v>29</v>
      </c>
      <c r="P12" s="58">
        <f ca="1">PRODUCT(O12/5*3*E12)</f>
        <v>40.019999999999996</v>
      </c>
      <c r="Q12" s="52">
        <f t="shared" ca="1" si="0"/>
        <v>200.51999999999998</v>
      </c>
      <c r="R12" s="53"/>
    </row>
    <row r="13" spans="1:23" ht="12.75" outlineLevel="1" x14ac:dyDescent="0.2">
      <c r="B13" s="51">
        <f>B10</f>
        <v>10</v>
      </c>
      <c r="D13" s="59" t="s">
        <v>10</v>
      </c>
      <c r="E13" s="60">
        <f ca="1">SUM(E8:E12)</f>
        <v>10.5</v>
      </c>
      <c r="F13" s="61"/>
      <c r="G13" s="61"/>
      <c r="H13" s="61"/>
      <c r="I13" s="61"/>
      <c r="J13" s="61"/>
      <c r="K13" s="61"/>
      <c r="L13" s="62"/>
      <c r="M13" s="61"/>
      <c r="N13" s="61"/>
      <c r="O13" s="63"/>
      <c r="P13" s="64">
        <f ca="1">SUM(P8:P12)</f>
        <v>200.51999999999998</v>
      </c>
      <c r="Q13" s="52">
        <f ca="1">Q10</f>
        <v>200.51999999999998</v>
      </c>
      <c r="R13" s="53"/>
    </row>
    <row r="14" spans="1:23" s="8" customFormat="1" ht="15" x14ac:dyDescent="0.25">
      <c r="A14" s="45">
        <v>2</v>
      </c>
      <c r="B14" s="46">
        <f>'[1]СТАРТ+(2)'!B67</f>
        <v>9</v>
      </c>
      <c r="C14" s="47" t="str">
        <f>'[1]СТАРТ+(2)'!C67</f>
        <v>Кузнецова Вероника,2008,II,Челябинск,Школа интернат сп.профиля</v>
      </c>
      <c r="D14" s="45"/>
      <c r="E14" s="45"/>
      <c r="F14" s="47"/>
      <c r="G14" s="47"/>
      <c r="H14" s="47"/>
      <c r="I14" s="47"/>
      <c r="J14" s="47"/>
      <c r="K14" s="47"/>
      <c r="L14" s="48"/>
      <c r="M14" s="47"/>
      <c r="N14" s="47"/>
      <c r="O14" s="47"/>
      <c r="P14" s="45"/>
      <c r="Q14" s="49">
        <f ca="1">SUM(P21)</f>
        <v>193.56</v>
      </c>
      <c r="R14" s="50" t="s">
        <v>11</v>
      </c>
      <c r="S14" s="6" t="str">
        <f>'[1]СТАРТ+(2)'!R67</f>
        <v>Дубинкин Г.П.</v>
      </c>
    </row>
    <row r="15" spans="1:23" s="8" customFormat="1" ht="12.75" x14ac:dyDescent="0.2">
      <c r="A15" s="45"/>
      <c r="B15" s="51">
        <f>B14</f>
        <v>9</v>
      </c>
      <c r="C15" s="47" t="str">
        <f>'[1]СТАРТ+(2)'!C68</f>
        <v>Сагитова Карина,2008,II,Челябинск,Школа интернат сп.профиля</v>
      </c>
      <c r="D15" s="45"/>
      <c r="E15" s="45"/>
      <c r="F15" s="47"/>
      <c r="G15" s="47"/>
      <c r="H15" s="47"/>
      <c r="I15" s="47"/>
      <c r="J15" s="47"/>
      <c r="K15" s="47"/>
      <c r="L15" s="48"/>
      <c r="M15" s="47"/>
      <c r="N15" s="47"/>
      <c r="O15" s="47"/>
      <c r="P15" s="45"/>
      <c r="Q15" s="52">
        <f t="shared" ref="Q15:Q20" ca="1" si="1">Q14</f>
        <v>193.56</v>
      </c>
      <c r="R15" s="53"/>
      <c r="S15" s="6" t="str">
        <f>'[1]СТАРТ+(2)'!R68</f>
        <v>Дубинкин Г.П.</v>
      </c>
    </row>
    <row r="16" spans="1:23" ht="12.75" outlineLevel="1" x14ac:dyDescent="0.2">
      <c r="B16" s="51">
        <f>B15</f>
        <v>9</v>
      </c>
      <c r="C16" s="54"/>
      <c r="D16" s="45" t="str">
        <f>'[1]СТАРТ+(2)'!C69</f>
        <v>101в</v>
      </c>
      <c r="E16" s="55">
        <f>'[1]СТАРТ+(2)'!D69</f>
        <v>2</v>
      </c>
      <c r="F16" s="56">
        <v>5.5</v>
      </c>
      <c r="G16" s="56">
        <v>5.5</v>
      </c>
      <c r="H16" s="56">
        <v>6.5</v>
      </c>
      <c r="I16" s="56">
        <v>7</v>
      </c>
      <c r="J16" s="56">
        <v>7</v>
      </c>
      <c r="K16" s="56">
        <v>7</v>
      </c>
      <c r="L16" s="56">
        <v>7.5</v>
      </c>
      <c r="M16" s="56">
        <v>10</v>
      </c>
      <c r="N16" s="56">
        <v>0</v>
      </c>
      <c r="O16" s="57">
        <f>(SUM(F16:I16) -MAX(F16:I16)-MIN(F16:I16)+(SUM(J16:N16) -MAX(J16:N16)-MIN(J16:N16)))</f>
        <v>33.5</v>
      </c>
      <c r="P16" s="58">
        <f>PRODUCT(O16/5*3*E16)</f>
        <v>40.200000000000003</v>
      </c>
      <c r="Q16" s="52">
        <f t="shared" ca="1" si="1"/>
        <v>193.56</v>
      </c>
      <c r="R16" s="53"/>
    </row>
    <row r="17" spans="1:19" ht="12.75" outlineLevel="1" x14ac:dyDescent="0.2">
      <c r="B17" s="51">
        <f>B16</f>
        <v>9</v>
      </c>
      <c r="C17" s="54"/>
      <c r="D17" s="45" t="str">
        <f>'[1]СТАРТ+(2)'!E69</f>
        <v>301в</v>
      </c>
      <c r="E17" s="55">
        <f>'[1]СТАРТ+(2)'!F69</f>
        <v>2</v>
      </c>
      <c r="F17" s="56">
        <v>6</v>
      </c>
      <c r="G17" s="56">
        <v>6</v>
      </c>
      <c r="H17" s="56">
        <v>5</v>
      </c>
      <c r="I17" s="56">
        <v>5.5</v>
      </c>
      <c r="J17" s="56">
        <v>7</v>
      </c>
      <c r="K17" s="56">
        <v>7</v>
      </c>
      <c r="L17" s="56">
        <v>7</v>
      </c>
      <c r="M17" s="56">
        <v>10</v>
      </c>
      <c r="N17" s="56">
        <v>0</v>
      </c>
      <c r="O17" s="57">
        <f>(SUM(F17:I17) -MAX(F17:I17)-MIN(F17:I17)+(SUM(J17:N17) -MAX(J17:N17)-MIN(J17:N17)))</f>
        <v>32.5</v>
      </c>
      <c r="P17" s="58">
        <f>PRODUCT(O17/5*3*E17)</f>
        <v>39</v>
      </c>
      <c r="Q17" s="52">
        <f t="shared" ca="1" si="1"/>
        <v>193.56</v>
      </c>
      <c r="R17" s="53"/>
    </row>
    <row r="18" spans="1:19" ht="12.75" outlineLevel="1" x14ac:dyDescent="0.2">
      <c r="B18" s="51">
        <f>B17</f>
        <v>9</v>
      </c>
      <c r="C18" s="54"/>
      <c r="D18" s="45" t="str">
        <f>'[1]СТАРТ+(2)'!G69</f>
        <v>203с</v>
      </c>
      <c r="E18" s="55">
        <f ca="1">'[1]СТАРТ+(2)'!H69</f>
        <v>2</v>
      </c>
      <c r="F18" s="56">
        <v>3.5</v>
      </c>
      <c r="G18" s="56">
        <v>2.5</v>
      </c>
      <c r="H18" s="56">
        <v>5</v>
      </c>
      <c r="I18" s="56">
        <v>5</v>
      </c>
      <c r="J18" s="56">
        <v>5.5</v>
      </c>
      <c r="K18" s="56">
        <v>6</v>
      </c>
      <c r="L18" s="56">
        <v>6</v>
      </c>
      <c r="M18" s="56">
        <v>10</v>
      </c>
      <c r="N18" s="56">
        <v>0</v>
      </c>
      <c r="O18" s="57">
        <f>(SUM(F18:I18) -MAX(F18:I18)-MIN(F18:I18)+(SUM(J18:N18) -MAX(J18:N18)-MIN(J18:N18)))</f>
        <v>26</v>
      </c>
      <c r="P18" s="58">
        <f ca="1">PRODUCT(O18/5*3*E18)</f>
        <v>31.200000000000003</v>
      </c>
      <c r="Q18" s="52">
        <f t="shared" ca="1" si="1"/>
        <v>193.56</v>
      </c>
      <c r="R18" s="53"/>
    </row>
    <row r="19" spans="1:19" ht="12.75" outlineLevel="1" x14ac:dyDescent="0.2">
      <c r="B19" s="51">
        <f>B18</f>
        <v>9</v>
      </c>
      <c r="C19" s="54"/>
      <c r="D19" s="45" t="str">
        <f>'[1]СТАРТ+(2)'!I69</f>
        <v>403с</v>
      </c>
      <c r="E19" s="55">
        <f ca="1">'[1]СТАРТ+(2)'!J69</f>
        <v>2.2000000000000002</v>
      </c>
      <c r="F19" s="56">
        <v>5.5</v>
      </c>
      <c r="G19" s="56">
        <v>6</v>
      </c>
      <c r="H19" s="56">
        <v>6.5</v>
      </c>
      <c r="I19" s="56">
        <v>5.5</v>
      </c>
      <c r="J19" s="56">
        <v>7.5</v>
      </c>
      <c r="K19" s="56">
        <v>6.5</v>
      </c>
      <c r="L19" s="56">
        <v>7.5</v>
      </c>
      <c r="M19" s="56">
        <v>10</v>
      </c>
      <c r="N19" s="56">
        <v>0</v>
      </c>
      <c r="O19" s="57">
        <f>(SUM(F19:I19) -MAX(F19:I19)-MIN(F19:I19)+(SUM(J19:N19) -MAX(J19:N19)-MIN(J19:N19)))</f>
        <v>33</v>
      </c>
      <c r="P19" s="58">
        <f ca="1">PRODUCT(O19/5*3*E19)</f>
        <v>43.559999999999995</v>
      </c>
      <c r="Q19" s="52">
        <f t="shared" ca="1" si="1"/>
        <v>193.56</v>
      </c>
      <c r="R19" s="53"/>
    </row>
    <row r="20" spans="1:19" ht="12.75" outlineLevel="1" x14ac:dyDescent="0.2">
      <c r="B20" s="51">
        <f>B17</f>
        <v>9</v>
      </c>
      <c r="C20" s="54"/>
      <c r="D20" s="45" t="str">
        <f>'[1]СТАРТ+(2)'!K69</f>
        <v>5132д</v>
      </c>
      <c r="E20" s="55">
        <f ca="1">'[1]СТАРТ+(2)'!L69</f>
        <v>2.2000000000000002</v>
      </c>
      <c r="F20" s="56">
        <v>5.5</v>
      </c>
      <c r="G20" s="56">
        <v>5.5</v>
      </c>
      <c r="H20" s="56">
        <v>5</v>
      </c>
      <c r="I20" s="56">
        <v>5</v>
      </c>
      <c r="J20" s="56">
        <v>6.5</v>
      </c>
      <c r="K20" s="56">
        <v>6.5</v>
      </c>
      <c r="L20" s="56">
        <v>6.5</v>
      </c>
      <c r="M20" s="56">
        <v>10</v>
      </c>
      <c r="N20" s="56">
        <v>0</v>
      </c>
      <c r="O20" s="57">
        <f>(SUM(F20:I20) -MAX(F20:I20)-MIN(F20:I20)+(SUM(J20:N20) -MAX(J20:N20)-MIN(J20:N20)))</f>
        <v>30</v>
      </c>
      <c r="P20" s="58">
        <f ca="1">PRODUCT(O20/5*3*E20)</f>
        <v>39.6</v>
      </c>
      <c r="Q20" s="52">
        <f t="shared" ca="1" si="1"/>
        <v>193.56</v>
      </c>
      <c r="R20" s="53"/>
    </row>
    <row r="21" spans="1:19" ht="12.75" outlineLevel="1" x14ac:dyDescent="0.2">
      <c r="B21" s="51">
        <f>B18</f>
        <v>9</v>
      </c>
      <c r="D21" s="59" t="s">
        <v>10</v>
      </c>
      <c r="E21" s="60">
        <f ca="1">SUM(E16:E20)</f>
        <v>10.399999999999999</v>
      </c>
      <c r="F21" s="61"/>
      <c r="G21" s="61"/>
      <c r="H21" s="61"/>
      <c r="I21" s="61"/>
      <c r="J21" s="61"/>
      <c r="K21" s="61"/>
      <c r="L21" s="62"/>
      <c r="M21" s="61"/>
      <c r="N21" s="61"/>
      <c r="O21" s="63"/>
      <c r="P21" s="64">
        <f ca="1">SUM(P16:P20)</f>
        <v>193.56</v>
      </c>
      <c r="Q21" s="52">
        <f ca="1">Q18</f>
        <v>193.56</v>
      </c>
      <c r="R21" s="53"/>
    </row>
    <row r="22" spans="1:19" s="8" customFormat="1" ht="15" x14ac:dyDescent="0.25">
      <c r="A22" s="45">
        <v>3</v>
      </c>
      <c r="B22" s="46">
        <f>'[1]СТАРТ+(2)'!B35</f>
        <v>5</v>
      </c>
      <c r="C22" s="47" t="str">
        <f>'[1]СТАРТ+(2)'!C35</f>
        <v>Андрюшечкина Мария,2006,КМС,Тольятти,МБУДОКСДЮСШОР№10"Олимп"</v>
      </c>
      <c r="D22" s="45"/>
      <c r="E22" s="45"/>
      <c r="F22" s="47"/>
      <c r="G22" s="47"/>
      <c r="H22" s="47"/>
      <c r="I22" s="47"/>
      <c r="J22" s="47"/>
      <c r="K22" s="47"/>
      <c r="L22" s="48"/>
      <c r="M22" s="47"/>
      <c r="N22" s="47"/>
      <c r="O22" s="47"/>
      <c r="P22" s="45"/>
      <c r="Q22" s="49">
        <f ca="1">SUM(P29)</f>
        <v>188.28000000000003</v>
      </c>
      <c r="R22" s="50" t="s">
        <v>11</v>
      </c>
      <c r="S22" s="6" t="str">
        <f>'[1]СТАРТ+(2)'!R35</f>
        <v>Донцова И.В. 
Михайлов А.Н.
Кандрашин А.В. 
Ефремов А.С.</v>
      </c>
    </row>
    <row r="23" spans="1:19" s="8" customFormat="1" ht="12.75" x14ac:dyDescent="0.2">
      <c r="A23" s="45"/>
      <c r="B23" s="51">
        <f>B22</f>
        <v>5</v>
      </c>
      <c r="C23" s="47" t="str">
        <f>'[1]СТАРТ+(2)'!C36</f>
        <v>Данейкина Кристина,2006,КМС,Тольятти,МБУДОКСДЮСШОР№10"Олимп"</v>
      </c>
      <c r="D23" s="45"/>
      <c r="E23" s="45"/>
      <c r="F23" s="47"/>
      <c r="G23" s="47"/>
      <c r="H23" s="47"/>
      <c r="I23" s="47"/>
      <c r="J23" s="47"/>
      <c r="K23" s="47"/>
      <c r="L23" s="48"/>
      <c r="M23" s="47"/>
      <c r="N23" s="47"/>
      <c r="O23" s="47"/>
      <c r="P23" s="45"/>
      <c r="Q23" s="52">
        <f t="shared" ref="Q23:Q28" ca="1" si="2">Q22</f>
        <v>188.28000000000003</v>
      </c>
      <c r="R23" s="53"/>
      <c r="S23" s="6" t="str">
        <f>'[1]СТАРТ+(2)'!R36</f>
        <v>Донцова И.В. 
Михайлов А.Н.
Кандрашин А.В. 
Ефремов А.С.</v>
      </c>
    </row>
    <row r="24" spans="1:19" ht="12.75" outlineLevel="1" x14ac:dyDescent="0.2">
      <c r="B24" s="51">
        <f>B23</f>
        <v>5</v>
      </c>
      <c r="C24" s="54"/>
      <c r="D24" s="45" t="str">
        <f>'[1]СТАРТ+(2)'!C37</f>
        <v>401в</v>
      </c>
      <c r="E24" s="55">
        <f>'[1]СТАРТ+(2)'!D37</f>
        <v>2</v>
      </c>
      <c r="F24" s="56">
        <v>6</v>
      </c>
      <c r="G24" s="56">
        <v>6.5</v>
      </c>
      <c r="H24" s="56">
        <v>6</v>
      </c>
      <c r="I24" s="56">
        <v>6.5</v>
      </c>
      <c r="J24" s="56">
        <v>7</v>
      </c>
      <c r="K24" s="56">
        <v>7</v>
      </c>
      <c r="L24" s="56">
        <v>7.5</v>
      </c>
      <c r="M24" s="56">
        <v>10</v>
      </c>
      <c r="N24" s="56">
        <v>0</v>
      </c>
      <c r="O24" s="57">
        <f>(SUM(F24:I24) -MAX(F24:I24)-MIN(F24:I24)+(SUM(J24:N24) -MAX(J24:N24)-MIN(J24:N24)))</f>
        <v>34</v>
      </c>
      <c r="P24" s="58">
        <f>PRODUCT(O24/5*3*E24)</f>
        <v>40.799999999999997</v>
      </c>
      <c r="Q24" s="52">
        <f t="shared" ca="1" si="2"/>
        <v>188.28000000000003</v>
      </c>
      <c r="R24" s="53"/>
    </row>
    <row r="25" spans="1:19" ht="12.75" outlineLevel="1" x14ac:dyDescent="0.2">
      <c r="B25" s="51">
        <f>B24</f>
        <v>5</v>
      </c>
      <c r="C25" s="54"/>
      <c r="D25" s="45" t="str">
        <f>'[1]СТАРТ+(2)'!E37</f>
        <v>301в</v>
      </c>
      <c r="E25" s="55">
        <f>'[1]СТАРТ+(2)'!F37</f>
        <v>2</v>
      </c>
      <c r="F25" s="56">
        <v>4</v>
      </c>
      <c r="G25" s="56">
        <v>4</v>
      </c>
      <c r="H25" s="56">
        <v>6.5</v>
      </c>
      <c r="I25" s="56">
        <v>7</v>
      </c>
      <c r="J25" s="56">
        <v>6.5</v>
      </c>
      <c r="K25" s="56">
        <v>6.5</v>
      </c>
      <c r="L25" s="56">
        <v>6</v>
      </c>
      <c r="M25" s="56">
        <v>10</v>
      </c>
      <c r="N25" s="56">
        <v>0</v>
      </c>
      <c r="O25" s="57">
        <f>(SUM(F25:I25) -MAX(F25:I25)-MIN(F25:I25)+(SUM(J25:N25) -MAX(J25:N25)-MIN(J25:N25)))</f>
        <v>29.5</v>
      </c>
      <c r="P25" s="58">
        <f>PRODUCT(O25/5*3*E25)</f>
        <v>35.400000000000006</v>
      </c>
      <c r="Q25" s="52">
        <f t="shared" ca="1" si="2"/>
        <v>188.28000000000003</v>
      </c>
      <c r="R25" s="53"/>
    </row>
    <row r="26" spans="1:19" ht="12.75" outlineLevel="1" x14ac:dyDescent="0.2">
      <c r="B26" s="51">
        <f>B25</f>
        <v>5</v>
      </c>
      <c r="C26" s="54"/>
      <c r="D26" s="45" t="str">
        <f>'[1]СТАРТ+(2)'!G37</f>
        <v>105с</v>
      </c>
      <c r="E26" s="55">
        <f ca="1">'[1]СТАРТ+(2)'!H37</f>
        <v>2.4</v>
      </c>
      <c r="F26" s="56">
        <v>4.5</v>
      </c>
      <c r="G26" s="56">
        <v>5</v>
      </c>
      <c r="H26" s="56">
        <v>5.5</v>
      </c>
      <c r="I26" s="56">
        <v>5.5</v>
      </c>
      <c r="J26" s="56">
        <v>7</v>
      </c>
      <c r="K26" s="56">
        <v>6</v>
      </c>
      <c r="L26" s="56">
        <v>6.5</v>
      </c>
      <c r="M26" s="56">
        <v>10</v>
      </c>
      <c r="N26" s="56">
        <v>0</v>
      </c>
      <c r="O26" s="57">
        <f>(SUM(F26:I26) -MAX(F26:I26)-MIN(F26:I26)+(SUM(J26:N26) -MAX(J26:N26)-MIN(J26:N26)))</f>
        <v>30</v>
      </c>
      <c r="P26" s="58">
        <f ca="1">PRODUCT(O26/5*3*E26)</f>
        <v>43.199999999999996</v>
      </c>
      <c r="Q26" s="52">
        <f t="shared" ca="1" si="2"/>
        <v>188.28000000000003</v>
      </c>
      <c r="R26" s="53"/>
    </row>
    <row r="27" spans="1:19" ht="12.75" outlineLevel="1" x14ac:dyDescent="0.2">
      <c r="B27" s="51">
        <f>B26</f>
        <v>5</v>
      </c>
      <c r="C27" s="54"/>
      <c r="D27" s="45" t="str">
        <f>'[1]СТАРТ+(2)'!I37</f>
        <v>203с</v>
      </c>
      <c r="E27" s="55">
        <f ca="1">'[1]СТАРТ+(2)'!J37</f>
        <v>2</v>
      </c>
      <c r="F27" s="56">
        <v>5</v>
      </c>
      <c r="G27" s="56">
        <v>4</v>
      </c>
      <c r="H27" s="56">
        <v>6.5</v>
      </c>
      <c r="I27" s="56">
        <v>6.5</v>
      </c>
      <c r="J27" s="56">
        <v>6</v>
      </c>
      <c r="K27" s="56">
        <v>7</v>
      </c>
      <c r="L27" s="56">
        <v>6.5</v>
      </c>
      <c r="M27" s="56">
        <v>10</v>
      </c>
      <c r="N27" s="56">
        <v>0</v>
      </c>
      <c r="O27" s="57">
        <f>(SUM(F27:I27) -MAX(F27:I27)-MIN(F27:I27)+(SUM(J27:N27) -MAX(J27:N27)-MIN(J27:N27)))</f>
        <v>31</v>
      </c>
      <c r="P27" s="58">
        <f ca="1">PRODUCT(O27/5*3*E27)</f>
        <v>37.200000000000003</v>
      </c>
      <c r="Q27" s="52">
        <f t="shared" ca="1" si="2"/>
        <v>188.28000000000003</v>
      </c>
      <c r="R27" s="53"/>
    </row>
    <row r="28" spans="1:19" ht="12.75" outlineLevel="1" x14ac:dyDescent="0.2">
      <c r="B28" s="51">
        <f>B25</f>
        <v>5</v>
      </c>
      <c r="C28" s="54"/>
      <c r="D28" s="45" t="str">
        <f>'[1]СТАРТ+(2)'!K37</f>
        <v>5132д</v>
      </c>
      <c r="E28" s="55">
        <f ca="1">'[1]СТАРТ+(2)'!L37</f>
        <v>2.2000000000000002</v>
      </c>
      <c r="F28" s="56">
        <v>4</v>
      </c>
      <c r="G28" s="56">
        <v>4</v>
      </c>
      <c r="H28" s="56">
        <v>4.5</v>
      </c>
      <c r="I28" s="56">
        <v>4</v>
      </c>
      <c r="J28" s="56">
        <v>5</v>
      </c>
      <c r="K28" s="56">
        <v>6</v>
      </c>
      <c r="L28" s="56">
        <v>5</v>
      </c>
      <c r="M28" s="56">
        <v>10</v>
      </c>
      <c r="N28" s="56">
        <v>0</v>
      </c>
      <c r="O28" s="57">
        <f>(SUM(F28:I28) -MAX(F28:I28)-MIN(F28:I28)+(SUM(J28:N28) -MAX(J28:N28)-MIN(J28:N28)))</f>
        <v>24</v>
      </c>
      <c r="P28" s="58">
        <f ca="1">PRODUCT(O28/5*3*E28)</f>
        <v>31.68</v>
      </c>
      <c r="Q28" s="52">
        <f t="shared" ca="1" si="2"/>
        <v>188.28000000000003</v>
      </c>
      <c r="R28" s="53"/>
    </row>
    <row r="29" spans="1:19" ht="12.75" outlineLevel="1" x14ac:dyDescent="0.2">
      <c r="B29" s="51">
        <f>B26</f>
        <v>5</v>
      </c>
      <c r="D29" s="59" t="s">
        <v>10</v>
      </c>
      <c r="E29" s="60">
        <f ca="1">SUM(E24:E28)</f>
        <v>10.600000000000001</v>
      </c>
      <c r="F29" s="61"/>
      <c r="G29" s="61"/>
      <c r="H29" s="61"/>
      <c r="I29" s="61"/>
      <c r="J29" s="61"/>
      <c r="K29" s="61"/>
      <c r="L29" s="62"/>
      <c r="M29" s="61"/>
      <c r="N29" s="61"/>
      <c r="O29" s="63"/>
      <c r="P29" s="64">
        <f ca="1">SUM(P24:P28)</f>
        <v>188.28000000000003</v>
      </c>
      <c r="Q29" s="52">
        <f ca="1">Q26</f>
        <v>188.28000000000003</v>
      </c>
      <c r="R29" s="53"/>
    </row>
    <row r="30" spans="1:19" s="8" customFormat="1" ht="15" x14ac:dyDescent="0.25">
      <c r="A30" s="45">
        <v>4</v>
      </c>
      <c r="B30" s="46">
        <f>'[1]СТАРТ+(2)'!B27</f>
        <v>4</v>
      </c>
      <c r="C30" s="47" t="str">
        <f>'[1]СТАРТ+(2)'!C27</f>
        <v>Макарова Алина,2006,КМС,Саратов,СШОР-11</v>
      </c>
      <c r="D30" s="45"/>
      <c r="E30" s="45"/>
      <c r="F30" s="47"/>
      <c r="G30" s="47"/>
      <c r="H30" s="47"/>
      <c r="I30" s="47"/>
      <c r="J30" s="47"/>
      <c r="K30" s="47"/>
      <c r="L30" s="48"/>
      <c r="M30" s="47"/>
      <c r="N30" s="47"/>
      <c r="O30" s="47"/>
      <c r="P30" s="45"/>
      <c r="Q30" s="49">
        <f ca="1">SUM(P37)</f>
        <v>185.73000000000002</v>
      </c>
      <c r="R30" s="50" t="s">
        <v>11</v>
      </c>
      <c r="S30" s="6" t="str">
        <f>'[1]СТАРТ+(2)'!R27</f>
        <v>Столбов А.Н.</v>
      </c>
    </row>
    <row r="31" spans="1:19" s="8" customFormat="1" ht="12.75" x14ac:dyDescent="0.2">
      <c r="A31" s="45"/>
      <c r="B31" s="51">
        <f>B30</f>
        <v>4</v>
      </c>
      <c r="C31" s="47" t="str">
        <f>'[1]СТАРТ+(2)'!C28</f>
        <v>Макарова Юлия,2007,КМС,Саратов,СШОР-11</v>
      </c>
      <c r="D31" s="45"/>
      <c r="E31" s="45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5"/>
      <c r="Q31" s="52">
        <f t="shared" ref="Q31:Q36" ca="1" si="3">Q30</f>
        <v>185.73000000000002</v>
      </c>
      <c r="R31" s="53"/>
      <c r="S31" s="6" t="str">
        <f>'[1]СТАРТ+(2)'!R28</f>
        <v>Столбов А.Н.</v>
      </c>
    </row>
    <row r="32" spans="1:19" ht="12.75" outlineLevel="1" x14ac:dyDescent="0.2">
      <c r="B32" s="51">
        <f>B31</f>
        <v>4</v>
      </c>
      <c r="C32" s="54"/>
      <c r="D32" s="45" t="str">
        <f>'[1]СТАРТ+(2)'!C29</f>
        <v>101в</v>
      </c>
      <c r="E32" s="55">
        <f>'[1]СТАРТ+(2)'!D29</f>
        <v>2</v>
      </c>
      <c r="F32" s="56">
        <v>5</v>
      </c>
      <c r="G32" s="56">
        <v>5</v>
      </c>
      <c r="H32" s="56">
        <v>6.5</v>
      </c>
      <c r="I32" s="56">
        <v>6</v>
      </c>
      <c r="J32" s="56">
        <v>6.5</v>
      </c>
      <c r="K32" s="56">
        <v>6.5</v>
      </c>
      <c r="L32" s="56">
        <v>7</v>
      </c>
      <c r="M32" s="56">
        <v>10</v>
      </c>
      <c r="N32" s="56">
        <v>0</v>
      </c>
      <c r="O32" s="57">
        <f>(SUM(F32:I32) -MAX(F32:I32)-MIN(F32:I32)+(SUM(J32:N32) -MAX(J32:N32)-MIN(J32:N32)))</f>
        <v>31</v>
      </c>
      <c r="P32" s="58">
        <f>PRODUCT(O32/5*3*E32)</f>
        <v>37.200000000000003</v>
      </c>
      <c r="Q32" s="52">
        <f t="shared" ca="1" si="3"/>
        <v>185.73000000000002</v>
      </c>
      <c r="R32" s="53"/>
    </row>
    <row r="33" spans="1:19" ht="12.75" outlineLevel="1" x14ac:dyDescent="0.2">
      <c r="B33" s="51">
        <f>B32</f>
        <v>4</v>
      </c>
      <c r="C33" s="54"/>
      <c r="D33" s="45" t="str">
        <f>'[1]СТАРТ+(2)'!E29</f>
        <v>301с</v>
      </c>
      <c r="E33" s="55">
        <f>'[1]СТАРТ+(2)'!F29</f>
        <v>2</v>
      </c>
      <c r="F33" s="56">
        <v>5.5</v>
      </c>
      <c r="G33" s="56">
        <v>5</v>
      </c>
      <c r="H33" s="56">
        <v>6</v>
      </c>
      <c r="I33" s="56">
        <v>6</v>
      </c>
      <c r="J33" s="56">
        <v>5.5</v>
      </c>
      <c r="K33" s="56">
        <v>5.5</v>
      </c>
      <c r="L33" s="56">
        <v>5.5</v>
      </c>
      <c r="M33" s="56">
        <v>10</v>
      </c>
      <c r="N33" s="56">
        <v>0</v>
      </c>
      <c r="O33" s="57">
        <f>(SUM(F33:I33) -MAX(F33:I33)-MIN(F33:I33)+(SUM(J33:N33) -MAX(J33:N33)-MIN(J33:N33)))</f>
        <v>28</v>
      </c>
      <c r="P33" s="58">
        <f>PRODUCT(O33/5*3*E33)</f>
        <v>33.599999999999994</v>
      </c>
      <c r="Q33" s="52">
        <f t="shared" ca="1" si="3"/>
        <v>185.73000000000002</v>
      </c>
      <c r="R33" s="53"/>
    </row>
    <row r="34" spans="1:19" ht="12.75" outlineLevel="1" x14ac:dyDescent="0.2">
      <c r="B34" s="51">
        <f>B33</f>
        <v>4</v>
      </c>
      <c r="C34" s="54"/>
      <c r="D34" s="45" t="str">
        <f>'[1]СТАРТ+(2)'!G29</f>
        <v>403с</v>
      </c>
      <c r="E34" s="55">
        <f ca="1">'[1]СТАРТ+(2)'!H29</f>
        <v>2.2000000000000002</v>
      </c>
      <c r="F34" s="56">
        <v>5.5</v>
      </c>
      <c r="G34" s="56">
        <v>5</v>
      </c>
      <c r="H34" s="56">
        <v>5.5</v>
      </c>
      <c r="I34" s="56">
        <v>5.5</v>
      </c>
      <c r="J34" s="56">
        <v>6</v>
      </c>
      <c r="K34" s="56">
        <v>6.5</v>
      </c>
      <c r="L34" s="56">
        <v>6.5</v>
      </c>
      <c r="M34" s="56">
        <v>10</v>
      </c>
      <c r="N34" s="56">
        <v>0</v>
      </c>
      <c r="O34" s="57">
        <f>(SUM(F34:I34) -MAX(F34:I34)-MIN(F34:I34)+(SUM(J34:N34) -MAX(J34:N34)-MIN(J34:N34)))</f>
        <v>30</v>
      </c>
      <c r="P34" s="58">
        <f ca="1">PRODUCT(O34/5*3*E34)</f>
        <v>39.6</v>
      </c>
      <c r="Q34" s="52">
        <f t="shared" ca="1" si="3"/>
        <v>185.73000000000002</v>
      </c>
      <c r="R34" s="53"/>
    </row>
    <row r="35" spans="1:19" ht="12.75" outlineLevel="1" x14ac:dyDescent="0.2">
      <c r="B35" s="51">
        <f>B34</f>
        <v>4</v>
      </c>
      <c r="C35" s="54"/>
      <c r="D35" s="45" t="str">
        <f>'[1]СТАРТ+(2)'!I29</f>
        <v>203с</v>
      </c>
      <c r="E35" s="55">
        <f ca="1">'[1]СТАРТ+(2)'!J29</f>
        <v>2</v>
      </c>
      <c r="F35" s="56">
        <v>5</v>
      </c>
      <c r="G35" s="56">
        <v>5.5</v>
      </c>
      <c r="H35" s="56">
        <v>6</v>
      </c>
      <c r="I35" s="56">
        <v>4.5</v>
      </c>
      <c r="J35" s="56">
        <v>6.5</v>
      </c>
      <c r="K35" s="56">
        <v>6.5</v>
      </c>
      <c r="L35" s="56">
        <v>6.5</v>
      </c>
      <c r="M35" s="56">
        <v>10</v>
      </c>
      <c r="N35" s="56">
        <v>0</v>
      </c>
      <c r="O35" s="57">
        <f>(SUM(F35:I35) -MAX(F35:I35)-MIN(F35:I35)+(SUM(J35:N35) -MAX(J35:N35)-MIN(J35:N35)))</f>
        <v>30</v>
      </c>
      <c r="P35" s="58">
        <f ca="1">PRODUCT(O35/5*3*E35)</f>
        <v>36</v>
      </c>
      <c r="Q35" s="52">
        <f t="shared" ca="1" si="3"/>
        <v>185.73000000000002</v>
      </c>
      <c r="R35" s="53"/>
    </row>
    <row r="36" spans="1:19" ht="12.75" outlineLevel="1" x14ac:dyDescent="0.2">
      <c r="B36" s="51">
        <f>B33</f>
        <v>4</v>
      </c>
      <c r="C36" s="54"/>
      <c r="D36" s="45" t="str">
        <f>'[1]СТАРТ+(2)'!K29</f>
        <v>5124д</v>
      </c>
      <c r="E36" s="55">
        <f ca="1">'[1]СТАРТ+(2)'!L29</f>
        <v>2.2999999999999998</v>
      </c>
      <c r="F36" s="56">
        <v>4.5</v>
      </c>
      <c r="G36" s="56">
        <v>5</v>
      </c>
      <c r="H36" s="56">
        <v>5.5</v>
      </c>
      <c r="I36" s="56">
        <v>6</v>
      </c>
      <c r="J36" s="56">
        <v>6</v>
      </c>
      <c r="K36" s="56">
        <v>6</v>
      </c>
      <c r="L36" s="56">
        <v>6</v>
      </c>
      <c r="M36" s="56">
        <v>10</v>
      </c>
      <c r="N36" s="56">
        <v>0</v>
      </c>
      <c r="O36" s="57">
        <f>(SUM(F36:I36) -MAX(F36:I36)-MIN(F36:I36)+(SUM(J36:N36) -MAX(J36:N36)-MIN(J36:N36)))</f>
        <v>28.5</v>
      </c>
      <c r="P36" s="58">
        <f ca="1">PRODUCT(O36/5*3*E36)</f>
        <v>39.33</v>
      </c>
      <c r="Q36" s="52">
        <f t="shared" ca="1" si="3"/>
        <v>185.73000000000002</v>
      </c>
      <c r="R36" s="53"/>
    </row>
    <row r="37" spans="1:19" ht="12.75" outlineLevel="1" x14ac:dyDescent="0.2">
      <c r="B37" s="51">
        <f>B34</f>
        <v>4</v>
      </c>
      <c r="D37" s="59" t="s">
        <v>10</v>
      </c>
      <c r="E37" s="60">
        <f ca="1">SUM(E32:E36)</f>
        <v>10.5</v>
      </c>
      <c r="F37" s="61"/>
      <c r="G37" s="61"/>
      <c r="H37" s="61"/>
      <c r="I37" s="61"/>
      <c r="J37" s="61"/>
      <c r="K37" s="61"/>
      <c r="L37" s="62"/>
      <c r="M37" s="61"/>
      <c r="N37" s="61"/>
      <c r="O37" s="63"/>
      <c r="P37" s="64">
        <f ca="1">SUM(P32:P36)</f>
        <v>185.73000000000002</v>
      </c>
      <c r="Q37" s="52">
        <f ca="1">Q34</f>
        <v>185.73000000000002</v>
      </c>
      <c r="R37" s="53"/>
    </row>
    <row r="38" spans="1:19" s="8" customFormat="1" ht="15" x14ac:dyDescent="0.25">
      <c r="A38" s="45">
        <v>5</v>
      </c>
      <c r="B38" s="46">
        <f>'[1]СТАРТ+(2)'!B59</f>
        <v>8</v>
      </c>
      <c r="C38" s="47" t="str">
        <f>'[1]СТАРТ+(2)'!C59</f>
        <v>Балбашева Кира,2007,КМС,Екатеринбург,"Дворец молодежи"</v>
      </c>
      <c r="D38" s="45"/>
      <c r="E38" s="45"/>
      <c r="F38" s="47"/>
      <c r="G38" s="47"/>
      <c r="H38" s="47"/>
      <c r="I38" s="47"/>
      <c r="J38" s="47"/>
      <c r="K38" s="47"/>
      <c r="L38" s="48"/>
      <c r="M38" s="47"/>
      <c r="N38" s="47"/>
      <c r="O38" s="47"/>
      <c r="P38" s="45"/>
      <c r="Q38" s="49">
        <f ca="1">SUM(P45)</f>
        <v>179.01000000000002</v>
      </c>
      <c r="R38" s="50" t="s">
        <v>12</v>
      </c>
      <c r="S38" s="6" t="str">
        <f>'[1]СТАРТ+(2)'!R59</f>
        <v>Селезневы А.А.,Л.Н.</v>
      </c>
    </row>
    <row r="39" spans="1:19" s="8" customFormat="1" ht="12.75" x14ac:dyDescent="0.2">
      <c r="A39" s="45"/>
      <c r="B39" s="51">
        <f>B38</f>
        <v>8</v>
      </c>
      <c r="C39" s="47" t="str">
        <f>'[1]СТАРТ+(2)'!C60</f>
        <v>Лобова Екатерина,2007,КМС,Екатеринбург,"Дворец молодежи"</v>
      </c>
      <c r="D39" s="45"/>
      <c r="E39" s="45"/>
      <c r="F39" s="47"/>
      <c r="G39" s="47"/>
      <c r="H39" s="47"/>
      <c r="I39" s="47"/>
      <c r="J39" s="47"/>
      <c r="K39" s="47"/>
      <c r="L39" s="48"/>
      <c r="M39" s="47"/>
      <c r="N39" s="47"/>
      <c r="O39" s="47"/>
      <c r="P39" s="45"/>
      <c r="Q39" s="52">
        <f t="shared" ref="Q39:Q44" ca="1" si="4">Q38</f>
        <v>179.01000000000002</v>
      </c>
      <c r="R39" s="53"/>
      <c r="S39" s="6" t="str">
        <f>'[1]СТАРТ+(2)'!R60</f>
        <v>Селезневы А.А.,Л.Н.</v>
      </c>
    </row>
    <row r="40" spans="1:19" ht="12.75" outlineLevel="1" x14ac:dyDescent="0.2">
      <c r="B40" s="51">
        <f>B39</f>
        <v>8</v>
      </c>
      <c r="C40" s="54"/>
      <c r="D40" s="45" t="str">
        <f>'[1]СТАРТ+(2)'!C61</f>
        <v>401в</v>
      </c>
      <c r="E40" s="55">
        <f>'[1]СТАРТ+(2)'!D61</f>
        <v>2</v>
      </c>
      <c r="F40" s="56">
        <v>5.5</v>
      </c>
      <c r="G40" s="56">
        <v>5.5</v>
      </c>
      <c r="H40" s="56">
        <v>6.5</v>
      </c>
      <c r="I40" s="56">
        <v>5.5</v>
      </c>
      <c r="J40" s="56">
        <v>6.5</v>
      </c>
      <c r="K40" s="56">
        <v>6.5</v>
      </c>
      <c r="L40" s="56">
        <v>6</v>
      </c>
      <c r="M40" s="56">
        <v>10</v>
      </c>
      <c r="N40" s="56">
        <v>0</v>
      </c>
      <c r="O40" s="57">
        <f>(SUM(F40:I40) -MAX(F40:I40)-MIN(F40:I40)+(SUM(J40:N40) -MAX(J40:N40)-MIN(J40:N40)))</f>
        <v>30</v>
      </c>
      <c r="P40" s="58">
        <f>PRODUCT(O40/5*3*E40)</f>
        <v>36</v>
      </c>
      <c r="Q40" s="52">
        <f t="shared" ca="1" si="4"/>
        <v>179.01000000000002</v>
      </c>
      <c r="R40" s="53"/>
    </row>
    <row r="41" spans="1:19" ht="12.75" outlineLevel="1" x14ac:dyDescent="0.2">
      <c r="B41" s="51">
        <f>B40</f>
        <v>8</v>
      </c>
      <c r="C41" s="54"/>
      <c r="D41" s="45" t="str">
        <f>'[1]СТАРТ+(2)'!E61</f>
        <v>5211а</v>
      </c>
      <c r="E41" s="55">
        <f>'[1]СТАРТ+(2)'!F61</f>
        <v>2</v>
      </c>
      <c r="F41" s="56">
        <v>6</v>
      </c>
      <c r="G41" s="56">
        <v>6</v>
      </c>
      <c r="H41" s="56">
        <v>6.5</v>
      </c>
      <c r="I41" s="56">
        <v>6.5</v>
      </c>
      <c r="J41" s="56">
        <v>6.5</v>
      </c>
      <c r="K41" s="56">
        <v>7</v>
      </c>
      <c r="L41" s="56">
        <v>7</v>
      </c>
      <c r="M41" s="56">
        <v>10</v>
      </c>
      <c r="N41" s="56">
        <v>0</v>
      </c>
      <c r="O41" s="57">
        <f>(SUM(F41:I41) -MAX(F41:I41)-MIN(F41:I41)+(SUM(J41:N41) -MAX(J41:N41)-MIN(J41:N41)))</f>
        <v>33</v>
      </c>
      <c r="P41" s="58">
        <f>PRODUCT(O41/5*3*E41)</f>
        <v>39.599999999999994</v>
      </c>
      <c r="Q41" s="52">
        <f t="shared" ca="1" si="4"/>
        <v>179.01000000000002</v>
      </c>
      <c r="R41" s="53"/>
    </row>
    <row r="42" spans="1:19" ht="12.75" outlineLevel="1" x14ac:dyDescent="0.2">
      <c r="B42" s="51">
        <f>B41</f>
        <v>8</v>
      </c>
      <c r="C42" s="54"/>
      <c r="D42" s="45" t="str">
        <f>'[1]СТАРТ+(2)'!G61</f>
        <v>104с</v>
      </c>
      <c r="E42" s="55">
        <f ca="1">'[1]СТАРТ+(2)'!H61</f>
        <v>2.2000000000000002</v>
      </c>
      <c r="F42" s="56">
        <v>5</v>
      </c>
      <c r="G42" s="56">
        <v>5</v>
      </c>
      <c r="H42" s="56">
        <v>5</v>
      </c>
      <c r="I42" s="56">
        <v>5</v>
      </c>
      <c r="J42" s="56">
        <v>6</v>
      </c>
      <c r="K42" s="56">
        <v>5.5</v>
      </c>
      <c r="L42" s="56">
        <v>6</v>
      </c>
      <c r="M42" s="56">
        <v>10</v>
      </c>
      <c r="N42" s="56">
        <v>0</v>
      </c>
      <c r="O42" s="57">
        <f>(SUM(F42:I42) -MAX(F42:I42)-MIN(F42:I42)+(SUM(J42:N42) -MAX(J42:N42)-MIN(J42:N42)))</f>
        <v>27.5</v>
      </c>
      <c r="P42" s="58">
        <f ca="1">PRODUCT(O42/5*3*E42)</f>
        <v>36.300000000000004</v>
      </c>
      <c r="Q42" s="52">
        <f t="shared" ca="1" si="4"/>
        <v>179.01000000000002</v>
      </c>
      <c r="R42" s="53"/>
    </row>
    <row r="43" spans="1:19" ht="12.75" outlineLevel="1" x14ac:dyDescent="0.2">
      <c r="B43" s="51">
        <f>B42</f>
        <v>8</v>
      </c>
      <c r="C43" s="54"/>
      <c r="D43" s="45" t="str">
        <f>'[1]СТАРТ+(2)'!I61</f>
        <v>203с</v>
      </c>
      <c r="E43" s="55">
        <f ca="1">'[1]СТАРТ+(2)'!J61</f>
        <v>2</v>
      </c>
      <c r="F43" s="56">
        <v>5</v>
      </c>
      <c r="G43" s="56">
        <v>5</v>
      </c>
      <c r="H43" s="56">
        <v>4</v>
      </c>
      <c r="I43" s="56">
        <v>5.5</v>
      </c>
      <c r="J43" s="56">
        <v>5.5</v>
      </c>
      <c r="K43" s="56">
        <v>5.5</v>
      </c>
      <c r="L43" s="56">
        <v>5</v>
      </c>
      <c r="M43" s="56">
        <v>10</v>
      </c>
      <c r="N43" s="56">
        <v>0</v>
      </c>
      <c r="O43" s="57">
        <f>(SUM(F43:I43) -MAX(F43:I43)-MIN(F43:I43)+(SUM(J43:N43) -MAX(J43:N43)-MIN(J43:N43)))</f>
        <v>26</v>
      </c>
      <c r="P43" s="58">
        <f ca="1">PRODUCT(O43/5*3*E43)</f>
        <v>31.200000000000003</v>
      </c>
      <c r="Q43" s="52">
        <f t="shared" ca="1" si="4"/>
        <v>179.01000000000002</v>
      </c>
      <c r="R43" s="53"/>
    </row>
    <row r="44" spans="1:19" ht="12.75" outlineLevel="1" x14ac:dyDescent="0.2">
      <c r="B44" s="51">
        <f>B41</f>
        <v>8</v>
      </c>
      <c r="C44" s="54"/>
      <c r="D44" s="45" t="str">
        <f>'[1]СТАРТ+(2)'!K61</f>
        <v>303с</v>
      </c>
      <c r="E44" s="55">
        <f ca="1">'[1]СТАРТ+(2)'!L61</f>
        <v>2.1</v>
      </c>
      <c r="F44" s="56">
        <v>5</v>
      </c>
      <c r="G44" s="56">
        <v>5</v>
      </c>
      <c r="H44" s="56">
        <v>5</v>
      </c>
      <c r="I44" s="56">
        <v>5</v>
      </c>
      <c r="J44" s="56">
        <v>6</v>
      </c>
      <c r="K44" s="56">
        <v>6</v>
      </c>
      <c r="L44" s="56">
        <v>6.5</v>
      </c>
      <c r="M44" s="56">
        <v>10</v>
      </c>
      <c r="N44" s="56">
        <v>0</v>
      </c>
      <c r="O44" s="57">
        <f>(SUM(F44:I44) -MAX(F44:I44)-MIN(F44:I44)+(SUM(J44:N44) -MAX(J44:N44)-MIN(J44:N44)))</f>
        <v>28.5</v>
      </c>
      <c r="P44" s="58">
        <f ca="1">PRODUCT(O44/5*3*E44)</f>
        <v>35.910000000000004</v>
      </c>
      <c r="Q44" s="52">
        <f t="shared" ca="1" si="4"/>
        <v>179.01000000000002</v>
      </c>
      <c r="R44" s="53"/>
    </row>
    <row r="45" spans="1:19" ht="12.75" outlineLevel="1" x14ac:dyDescent="0.2">
      <c r="B45" s="51">
        <f>B42</f>
        <v>8</v>
      </c>
      <c r="D45" s="59" t="s">
        <v>10</v>
      </c>
      <c r="E45" s="60">
        <f ca="1">SUM(E40:E44)</f>
        <v>10.299999999999999</v>
      </c>
      <c r="F45" s="61"/>
      <c r="G45" s="61"/>
      <c r="H45" s="61"/>
      <c r="I45" s="61"/>
      <c r="J45" s="61"/>
      <c r="K45" s="61"/>
      <c r="L45" s="62"/>
      <c r="M45" s="61"/>
      <c r="N45" s="61"/>
      <c r="O45" s="63"/>
      <c r="P45" s="64">
        <f ca="1">SUM(P40:P44)</f>
        <v>179.01000000000002</v>
      </c>
      <c r="Q45" s="52">
        <f ca="1">Q42</f>
        <v>179.01000000000002</v>
      </c>
      <c r="R45" s="53"/>
    </row>
    <row r="46" spans="1:19" s="8" customFormat="1" ht="15" x14ac:dyDescent="0.25">
      <c r="A46" s="45">
        <v>6</v>
      </c>
      <c r="B46" s="46">
        <f>'[1]СТАРТ+(2)'!B3</f>
        <v>1</v>
      </c>
      <c r="C46" s="47" t="str">
        <f>'[1]СТАРТ+(2)'!C3</f>
        <v>Логинова Софья,2007,КМС,Бузулук,СШОР</v>
      </c>
      <c r="D46" s="45"/>
      <c r="E46" s="45"/>
      <c r="F46" s="47"/>
      <c r="G46" s="47"/>
      <c r="H46" s="47"/>
      <c r="I46" s="47"/>
      <c r="J46" s="47"/>
      <c r="K46" s="47"/>
      <c r="L46" s="48"/>
      <c r="M46" s="47"/>
      <c r="N46" s="47"/>
      <c r="O46" s="47"/>
      <c r="P46" s="45"/>
      <c r="Q46" s="49">
        <f ca="1">SUM(P53)</f>
        <v>172.98</v>
      </c>
      <c r="R46" s="50" t="s">
        <v>12</v>
      </c>
      <c r="S46" s="6" t="str">
        <f>'[1]СТАРТ+(2)'!R3</f>
        <v>Материкина Л.И.</v>
      </c>
    </row>
    <row r="47" spans="1:19" s="8" customFormat="1" ht="12.75" x14ac:dyDescent="0.2">
      <c r="A47" s="45"/>
      <c r="B47" s="51">
        <f>B46</f>
        <v>1</v>
      </c>
      <c r="C47" s="47" t="str">
        <f>'[1]СТАРТ+(2)'!C4</f>
        <v>Коротеева Юлия,2006,КМС,Бузулук,СШОР</v>
      </c>
      <c r="D47" s="45"/>
      <c r="E47" s="45"/>
      <c r="F47" s="47"/>
      <c r="G47" s="47"/>
      <c r="H47" s="47"/>
      <c r="I47" s="47"/>
      <c r="J47" s="47"/>
      <c r="K47" s="47"/>
      <c r="L47" s="48"/>
      <c r="M47" s="47"/>
      <c r="N47" s="47"/>
      <c r="O47" s="47"/>
      <c r="P47" s="45"/>
      <c r="Q47" s="52">
        <f t="shared" ref="Q47:Q52" ca="1" si="5">Q46</f>
        <v>172.98</v>
      </c>
      <c r="R47" s="53"/>
      <c r="S47" s="6" t="str">
        <f>'[1]СТАРТ+(2)'!R4</f>
        <v>Материкина Л.И.</v>
      </c>
    </row>
    <row r="48" spans="1:19" ht="12.75" outlineLevel="1" x14ac:dyDescent="0.2">
      <c r="B48" s="51">
        <f>B47</f>
        <v>1</v>
      </c>
      <c r="C48" s="54"/>
      <c r="D48" s="45" t="str">
        <f>'[1]СТАРТ+(2)'!C5</f>
        <v>5122в</v>
      </c>
      <c r="E48" s="55">
        <f>'[1]СТАРТ+(2)'!D5</f>
        <v>2</v>
      </c>
      <c r="F48" s="56">
        <v>4</v>
      </c>
      <c r="G48" s="56">
        <v>5</v>
      </c>
      <c r="H48" s="56">
        <v>3</v>
      </c>
      <c r="I48" s="56">
        <v>3.5</v>
      </c>
      <c r="J48" s="56">
        <v>5</v>
      </c>
      <c r="K48" s="56">
        <v>5.5</v>
      </c>
      <c r="L48" s="56">
        <v>5</v>
      </c>
      <c r="M48" s="56">
        <v>10</v>
      </c>
      <c r="N48" s="56">
        <v>0</v>
      </c>
      <c r="O48" s="57">
        <f>(SUM(F48:I48) -MAX(F48:I48)-MIN(F48:I48)+(SUM(J48:N48) -MAX(J48:N48)-MIN(J48:N48)))</f>
        <v>23</v>
      </c>
      <c r="P48" s="58">
        <f>PRODUCT(O48/5*3*E48)</f>
        <v>27.599999999999998</v>
      </c>
      <c r="Q48" s="52">
        <f t="shared" ca="1" si="5"/>
        <v>172.98</v>
      </c>
      <c r="R48" s="53"/>
    </row>
    <row r="49" spans="1:19" ht="12.75" outlineLevel="1" x14ac:dyDescent="0.2">
      <c r="B49" s="51">
        <f>B48</f>
        <v>1</v>
      </c>
      <c r="C49" s="54"/>
      <c r="D49" s="45" t="str">
        <f>'[1]СТАРТ+(2)'!E5</f>
        <v>301с</v>
      </c>
      <c r="E49" s="55">
        <f>'[1]СТАРТ+(2)'!F5</f>
        <v>2</v>
      </c>
      <c r="F49" s="56">
        <v>5</v>
      </c>
      <c r="G49" s="56">
        <v>5.5</v>
      </c>
      <c r="H49" s="56">
        <v>4.5</v>
      </c>
      <c r="I49" s="56">
        <v>4.5</v>
      </c>
      <c r="J49" s="56">
        <v>6</v>
      </c>
      <c r="K49" s="56">
        <v>5.5</v>
      </c>
      <c r="L49" s="56">
        <v>5</v>
      </c>
      <c r="M49" s="56">
        <v>10</v>
      </c>
      <c r="N49" s="56">
        <v>0</v>
      </c>
      <c r="O49" s="57">
        <f>(SUM(F49:I49) -MAX(F49:I49)-MIN(F49:I49)+(SUM(J49:N49) -MAX(J49:N49)-MIN(J49:N49)))</f>
        <v>26</v>
      </c>
      <c r="P49" s="58">
        <f>PRODUCT(O49/5*3*E49)</f>
        <v>31.200000000000003</v>
      </c>
      <c r="Q49" s="52">
        <f t="shared" ca="1" si="5"/>
        <v>172.98</v>
      </c>
      <c r="R49" s="53"/>
    </row>
    <row r="50" spans="1:19" ht="12.75" outlineLevel="1" x14ac:dyDescent="0.2">
      <c r="B50" s="51">
        <f>B49</f>
        <v>1</v>
      </c>
      <c r="C50" s="54"/>
      <c r="D50" s="45" t="str">
        <f>'[1]СТАРТ+(2)'!G5</f>
        <v>403с</v>
      </c>
      <c r="E50" s="55">
        <f ca="1">'[1]СТАРТ+(2)'!H5</f>
        <v>2.2000000000000002</v>
      </c>
      <c r="F50" s="56">
        <v>6</v>
      </c>
      <c r="G50" s="56">
        <v>6.5</v>
      </c>
      <c r="H50" s="56">
        <v>5.5</v>
      </c>
      <c r="I50" s="56">
        <v>5.5</v>
      </c>
      <c r="J50" s="56">
        <v>6.5</v>
      </c>
      <c r="K50" s="56">
        <v>6.5</v>
      </c>
      <c r="L50" s="56">
        <v>7</v>
      </c>
      <c r="M50" s="56">
        <v>10</v>
      </c>
      <c r="N50" s="56">
        <v>0</v>
      </c>
      <c r="O50" s="57">
        <f>(SUM(F50:I50) -MAX(F50:I50)-MIN(F50:I50)+(SUM(J50:N50) -MAX(J50:N50)-MIN(J50:N50)))</f>
        <v>31.5</v>
      </c>
      <c r="P50" s="58">
        <f ca="1">PRODUCT(O50/5*3*E50)</f>
        <v>41.58</v>
      </c>
      <c r="Q50" s="52">
        <f t="shared" ca="1" si="5"/>
        <v>172.98</v>
      </c>
      <c r="R50" s="53"/>
    </row>
    <row r="51" spans="1:19" ht="12.75" outlineLevel="1" x14ac:dyDescent="0.2">
      <c r="B51" s="51">
        <f>B50</f>
        <v>1</v>
      </c>
      <c r="C51" s="54"/>
      <c r="D51" s="45" t="str">
        <f>'[1]СТАРТ+(2)'!I5</f>
        <v>104с</v>
      </c>
      <c r="E51" s="55">
        <f ca="1">'[1]СТАРТ+(2)'!J5</f>
        <v>2.2000000000000002</v>
      </c>
      <c r="F51" s="56">
        <v>5.5</v>
      </c>
      <c r="G51" s="56">
        <v>5.5</v>
      </c>
      <c r="H51" s="56">
        <v>5.5</v>
      </c>
      <c r="I51" s="56">
        <v>5</v>
      </c>
      <c r="J51" s="56">
        <v>7</v>
      </c>
      <c r="K51" s="56">
        <v>6</v>
      </c>
      <c r="L51" s="56">
        <v>6</v>
      </c>
      <c r="M51" s="56">
        <v>10</v>
      </c>
      <c r="N51" s="56">
        <v>0</v>
      </c>
      <c r="O51" s="57">
        <f>(SUM(F51:I51) -MAX(F51:I51)-MIN(F51:I51)+(SUM(J51:N51) -MAX(J51:N51)-MIN(J51:N51)))</f>
        <v>30</v>
      </c>
      <c r="P51" s="58">
        <f ca="1">PRODUCT(O51/5*3*E51)</f>
        <v>39.6</v>
      </c>
      <c r="Q51" s="52">
        <f t="shared" ca="1" si="5"/>
        <v>172.98</v>
      </c>
      <c r="R51" s="53"/>
    </row>
    <row r="52" spans="1:19" ht="12.75" outlineLevel="1" x14ac:dyDescent="0.2">
      <c r="B52" s="51">
        <f>B49</f>
        <v>1</v>
      </c>
      <c r="C52" s="54"/>
      <c r="D52" s="45" t="str">
        <f>'[1]СТАРТ+(2)'!K5</f>
        <v>203с</v>
      </c>
      <c r="E52" s="55">
        <f ca="1">'[1]СТАРТ+(2)'!L5</f>
        <v>2</v>
      </c>
      <c r="F52" s="56">
        <v>6</v>
      </c>
      <c r="G52" s="56">
        <v>7</v>
      </c>
      <c r="H52" s="56">
        <v>4.5</v>
      </c>
      <c r="I52" s="56">
        <v>5</v>
      </c>
      <c r="J52" s="56">
        <v>5.5</v>
      </c>
      <c r="K52" s="56">
        <v>5.5</v>
      </c>
      <c r="L52" s="56">
        <v>5.5</v>
      </c>
      <c r="M52" s="56">
        <v>10</v>
      </c>
      <c r="N52" s="56">
        <v>0</v>
      </c>
      <c r="O52" s="57">
        <f>(SUM(F52:I52) -MAX(F52:I52)-MIN(F52:I52)+(SUM(J52:N52) -MAX(J52:N52)-MIN(J52:N52)))</f>
        <v>27.5</v>
      </c>
      <c r="P52" s="58">
        <f ca="1">PRODUCT(O52/5*3*E52)</f>
        <v>33</v>
      </c>
      <c r="Q52" s="52">
        <f t="shared" ca="1" si="5"/>
        <v>172.98</v>
      </c>
      <c r="R52" s="53"/>
    </row>
    <row r="53" spans="1:19" ht="12.75" outlineLevel="1" x14ac:dyDescent="0.2">
      <c r="B53" s="51">
        <f>B50</f>
        <v>1</v>
      </c>
      <c r="D53" s="59" t="s">
        <v>10</v>
      </c>
      <c r="E53" s="60">
        <f ca="1">SUM(E48:E52)</f>
        <v>10.4</v>
      </c>
      <c r="F53" s="61"/>
      <c r="G53" s="61"/>
      <c r="H53" s="61"/>
      <c r="I53" s="61"/>
      <c r="J53" s="61"/>
      <c r="K53" s="61"/>
      <c r="L53" s="62"/>
      <c r="M53" s="61"/>
      <c r="N53" s="61"/>
      <c r="O53" s="63"/>
      <c r="P53" s="64">
        <f ca="1">SUM(P48:P52)</f>
        <v>172.98</v>
      </c>
      <c r="Q53" s="52">
        <f ca="1">Q50</f>
        <v>172.98</v>
      </c>
      <c r="R53" s="53"/>
    </row>
    <row r="54" spans="1:19" s="8" customFormat="1" ht="15" x14ac:dyDescent="0.25">
      <c r="A54" s="45">
        <v>7</v>
      </c>
      <c r="B54" s="46">
        <f>'[1]СТАРТ+(2)'!B11</f>
        <v>2</v>
      </c>
      <c r="C54" s="47" t="str">
        <f>'[1]СТАРТ+(2)'!C11</f>
        <v>Шведкая Мария,2006,II,Челябинск,МБУ СШОР-7</v>
      </c>
      <c r="D54" s="45"/>
      <c r="E54" s="45"/>
      <c r="F54" s="47"/>
      <c r="G54" s="47"/>
      <c r="H54" s="47"/>
      <c r="I54" s="47"/>
      <c r="J54" s="47"/>
      <c r="K54" s="47"/>
      <c r="L54" s="48"/>
      <c r="M54" s="47"/>
      <c r="N54" s="47"/>
      <c r="O54" s="47"/>
      <c r="P54" s="45"/>
      <c r="Q54" s="49">
        <f ca="1">SUM(P61)</f>
        <v>169.44</v>
      </c>
      <c r="R54" s="50" t="s">
        <v>12</v>
      </c>
      <c r="S54" s="6" t="str">
        <f>'[1]СТАРТ+(2)'!R11</f>
        <v>Шведкий В.Н.</v>
      </c>
    </row>
    <row r="55" spans="1:19" s="8" customFormat="1" ht="12.75" x14ac:dyDescent="0.2">
      <c r="A55" s="45"/>
      <c r="B55" s="51">
        <f>B54</f>
        <v>2</v>
      </c>
      <c r="C55" s="47" t="str">
        <f>'[1]СТАРТ+(2)'!C12</f>
        <v>Карымова Карина,2006,II,Челябинск,МБУ СШОР-7</v>
      </c>
      <c r="D55" s="45"/>
      <c r="E55" s="45"/>
      <c r="F55" s="47"/>
      <c r="G55" s="47"/>
      <c r="H55" s="47"/>
      <c r="I55" s="47"/>
      <c r="J55" s="47"/>
      <c r="K55" s="47"/>
      <c r="L55" s="48"/>
      <c r="M55" s="47"/>
      <c r="N55" s="47"/>
      <c r="O55" s="47"/>
      <c r="P55" s="45"/>
      <c r="Q55" s="52">
        <f t="shared" ref="Q55:Q60" ca="1" si="6">Q54</f>
        <v>169.44</v>
      </c>
      <c r="R55" s="65"/>
      <c r="S55" s="6" t="str">
        <f>'[1]СТАРТ+(2)'!R12</f>
        <v>Шведкий В.Н.</v>
      </c>
    </row>
    <row r="56" spans="1:19" ht="12.75" outlineLevel="1" x14ac:dyDescent="0.2">
      <c r="B56" s="51">
        <f>B55</f>
        <v>2</v>
      </c>
      <c r="C56" s="54"/>
      <c r="D56" s="45" t="str">
        <f>'[1]СТАРТ+(2)'!C13</f>
        <v>101в</v>
      </c>
      <c r="E56" s="55">
        <f>'[1]СТАРТ+(2)'!D13</f>
        <v>2</v>
      </c>
      <c r="F56" s="56">
        <v>5</v>
      </c>
      <c r="G56" s="56">
        <v>6</v>
      </c>
      <c r="H56" s="56">
        <v>7</v>
      </c>
      <c r="I56" s="56">
        <v>7.5</v>
      </c>
      <c r="J56" s="56">
        <v>6</v>
      </c>
      <c r="K56" s="56">
        <v>6.5</v>
      </c>
      <c r="L56" s="56">
        <v>6</v>
      </c>
      <c r="M56" s="56">
        <v>10</v>
      </c>
      <c r="N56" s="56">
        <v>0</v>
      </c>
      <c r="O56" s="57">
        <f>(SUM(F56:I56) -MAX(F56:I56)-MIN(F56:I56)+(SUM(J56:N56) -MAX(J56:N56)-MIN(J56:N56)))</f>
        <v>31.5</v>
      </c>
      <c r="P56" s="58">
        <f>PRODUCT(O56/5*3*E56)</f>
        <v>37.799999999999997</v>
      </c>
      <c r="Q56" s="52">
        <f t="shared" ca="1" si="6"/>
        <v>169.44</v>
      </c>
      <c r="R56" s="66"/>
    </row>
    <row r="57" spans="1:19" ht="12.75" outlineLevel="1" x14ac:dyDescent="0.2">
      <c r="B57" s="51">
        <f>B56</f>
        <v>2</v>
      </c>
      <c r="C57" s="54"/>
      <c r="D57" s="45" t="str">
        <f>'[1]СТАРТ+(2)'!E13</f>
        <v>401в</v>
      </c>
      <c r="E57" s="55">
        <f>'[1]СТАРТ+(2)'!F13</f>
        <v>2</v>
      </c>
      <c r="F57" s="56">
        <v>5.5</v>
      </c>
      <c r="G57" s="56">
        <v>5</v>
      </c>
      <c r="H57" s="56">
        <v>6</v>
      </c>
      <c r="I57" s="56">
        <v>6</v>
      </c>
      <c r="J57" s="56">
        <v>7</v>
      </c>
      <c r="K57" s="56">
        <v>6.5</v>
      </c>
      <c r="L57" s="56">
        <v>7</v>
      </c>
      <c r="M57" s="56">
        <v>10</v>
      </c>
      <c r="N57" s="56">
        <v>0</v>
      </c>
      <c r="O57" s="57">
        <f>(SUM(F57:I57) -MAX(F57:I57)-MIN(F57:I57)+(SUM(J57:N57) -MAX(J57:N57)-MIN(J57:N57)))</f>
        <v>32</v>
      </c>
      <c r="P57" s="58">
        <f>PRODUCT(O57/5*3*E57)</f>
        <v>38.400000000000006</v>
      </c>
      <c r="Q57" s="52">
        <f t="shared" ca="1" si="6"/>
        <v>169.44</v>
      </c>
      <c r="R57" s="66"/>
    </row>
    <row r="58" spans="1:19" ht="12.75" outlineLevel="1" x14ac:dyDescent="0.2">
      <c r="B58" s="51">
        <f>B57</f>
        <v>2</v>
      </c>
      <c r="C58" s="54"/>
      <c r="D58" s="45" t="str">
        <f>'[1]СТАРТ+(2)'!G13</f>
        <v>203с</v>
      </c>
      <c r="E58" s="55">
        <f ca="1">'[1]СТАРТ+(2)'!H13</f>
        <v>2</v>
      </c>
      <c r="F58" s="56">
        <v>3</v>
      </c>
      <c r="G58" s="56">
        <v>2.5</v>
      </c>
      <c r="H58" s="56">
        <v>6</v>
      </c>
      <c r="I58" s="56">
        <v>4.5</v>
      </c>
      <c r="J58" s="56">
        <v>4</v>
      </c>
      <c r="K58" s="56">
        <v>6</v>
      </c>
      <c r="L58" s="56">
        <v>5</v>
      </c>
      <c r="M58" s="56">
        <v>10</v>
      </c>
      <c r="N58" s="56">
        <v>0</v>
      </c>
      <c r="O58" s="57">
        <f>(SUM(F58:I58) -MAX(F58:I58)-MIN(F58:I58)+(SUM(J58:N58) -MAX(J58:N58)-MIN(J58:N58)))</f>
        <v>22.5</v>
      </c>
      <c r="P58" s="58">
        <f ca="1">PRODUCT(O58/5*3*E58)</f>
        <v>27</v>
      </c>
      <c r="Q58" s="52">
        <f t="shared" ca="1" si="6"/>
        <v>169.44</v>
      </c>
      <c r="R58" s="66"/>
    </row>
    <row r="59" spans="1:19" ht="12.75" outlineLevel="1" x14ac:dyDescent="0.2">
      <c r="B59" s="51">
        <f>B58</f>
        <v>2</v>
      </c>
      <c r="C59" s="54"/>
      <c r="D59" s="45" t="str">
        <f>'[1]СТАРТ+(2)'!I13</f>
        <v>303с</v>
      </c>
      <c r="E59" s="55">
        <f ca="1">'[1]СТАРТ+(2)'!J13</f>
        <v>2.1</v>
      </c>
      <c r="F59" s="56">
        <v>4</v>
      </c>
      <c r="G59" s="56">
        <v>5</v>
      </c>
      <c r="H59" s="56">
        <v>6</v>
      </c>
      <c r="I59" s="56">
        <v>5.5</v>
      </c>
      <c r="J59" s="56">
        <v>6.5</v>
      </c>
      <c r="K59" s="56">
        <v>6.5</v>
      </c>
      <c r="L59" s="56">
        <v>6</v>
      </c>
      <c r="M59" s="56">
        <v>10</v>
      </c>
      <c r="N59" s="56">
        <v>0</v>
      </c>
      <c r="O59" s="57">
        <f>(SUM(F59:I59) -MAX(F59:I59)-MIN(F59:I59)+(SUM(J59:N59) -MAX(J59:N59)-MIN(J59:N59)))</f>
        <v>29.5</v>
      </c>
      <c r="P59" s="58">
        <f ca="1">PRODUCT(O59/5*3*E59)</f>
        <v>37.170000000000009</v>
      </c>
      <c r="Q59" s="52">
        <f t="shared" ca="1" si="6"/>
        <v>169.44</v>
      </c>
      <c r="R59" s="66"/>
    </row>
    <row r="60" spans="1:19" ht="12.75" outlineLevel="1" x14ac:dyDescent="0.2">
      <c r="B60" s="51">
        <f>B57</f>
        <v>2</v>
      </c>
      <c r="C60" s="54"/>
      <c r="D60" s="45" t="str">
        <f>'[1]СТАРТ+(2)'!K13</f>
        <v>5122д</v>
      </c>
      <c r="E60" s="55">
        <f ca="1">'[1]СТАРТ+(2)'!L13</f>
        <v>1.9</v>
      </c>
      <c r="F60" s="56">
        <v>3.5</v>
      </c>
      <c r="G60" s="56">
        <v>3</v>
      </c>
      <c r="H60" s="56">
        <v>4</v>
      </c>
      <c r="I60" s="56">
        <v>4</v>
      </c>
      <c r="J60" s="56">
        <v>6</v>
      </c>
      <c r="K60" s="56">
        <v>6</v>
      </c>
      <c r="L60" s="56">
        <v>6</v>
      </c>
      <c r="M60" s="56">
        <v>10</v>
      </c>
      <c r="N60" s="56">
        <v>0</v>
      </c>
      <c r="O60" s="57">
        <f>(SUM(F60:I60) -MAX(F60:I60)-MIN(F60:I60)+(SUM(J60:N60) -MAX(J60:N60)-MIN(J60:N60)))</f>
        <v>25.5</v>
      </c>
      <c r="P60" s="58">
        <f ca="1">PRODUCT(O60/5*3*E60)</f>
        <v>29.069999999999997</v>
      </c>
      <c r="Q60" s="52">
        <f t="shared" ca="1" si="6"/>
        <v>169.44</v>
      </c>
      <c r="R60" s="66"/>
    </row>
    <row r="61" spans="1:19" ht="12.75" outlineLevel="1" x14ac:dyDescent="0.2">
      <c r="B61" s="51">
        <f>B58</f>
        <v>2</v>
      </c>
      <c r="D61" s="59" t="s">
        <v>10</v>
      </c>
      <c r="E61" s="60">
        <f ca="1">SUM(E56:E60)</f>
        <v>10</v>
      </c>
      <c r="F61" s="61"/>
      <c r="G61" s="61"/>
      <c r="H61" s="61"/>
      <c r="I61" s="61"/>
      <c r="J61" s="61"/>
      <c r="K61" s="61"/>
      <c r="L61" s="62"/>
      <c r="M61" s="61"/>
      <c r="N61" s="61"/>
      <c r="O61" s="63"/>
      <c r="P61" s="64">
        <f ca="1">SUM(P56:P60)</f>
        <v>169.44</v>
      </c>
      <c r="Q61" s="52">
        <f ca="1">Q58</f>
        <v>169.44</v>
      </c>
      <c r="R61" s="66"/>
    </row>
    <row r="62" spans="1:19" s="8" customFormat="1" ht="15" x14ac:dyDescent="0.25">
      <c r="A62" s="45">
        <v>8</v>
      </c>
      <c r="B62" s="46">
        <f>'[1]СТАРТ+(2)'!B19</f>
        <v>3</v>
      </c>
      <c r="C62" s="47" t="str">
        <f>'[1]СТАРТ+(2)'!C19</f>
        <v>Яшина Ульяна,2008,III,Пенза,ПО СШОР ВВС</v>
      </c>
      <c r="D62" s="45"/>
      <c r="E62" s="45"/>
      <c r="F62" s="47"/>
      <c r="G62" s="47"/>
      <c r="H62" s="47"/>
      <c r="I62" s="47"/>
      <c r="J62" s="47"/>
      <c r="K62" s="47"/>
      <c r="L62" s="48"/>
      <c r="M62" s="47"/>
      <c r="N62" s="47"/>
      <c r="O62" s="47"/>
      <c r="P62" s="45"/>
      <c r="Q62" s="49">
        <f ca="1">SUM(P69)</f>
        <v>164.22</v>
      </c>
      <c r="R62" s="50" t="s">
        <v>12</v>
      </c>
      <c r="S62" s="6" t="str">
        <f>'[1]СТАРТ+(2)'!R19</f>
        <v>Бибикины О.В.,А.Е.</v>
      </c>
    </row>
    <row r="63" spans="1:19" s="8" customFormat="1" ht="15" x14ac:dyDescent="0.25">
      <c r="A63" s="45"/>
      <c r="B63" s="51">
        <f>B62</f>
        <v>3</v>
      </c>
      <c r="C63" s="47" t="str">
        <f>'[1]СТАРТ+(2)'!C20</f>
        <v>Ликунова Софья,2009,III,Пенза,ПО СШОР ВВС</v>
      </c>
      <c r="D63" s="45"/>
      <c r="E63" s="45"/>
      <c r="F63" s="47"/>
      <c r="G63" s="47"/>
      <c r="H63" s="47"/>
      <c r="I63" s="47"/>
      <c r="J63" s="47"/>
      <c r="K63" s="47"/>
      <c r="L63" s="48"/>
      <c r="M63" s="47"/>
      <c r="N63" s="47"/>
      <c r="O63" s="47"/>
      <c r="P63" s="45"/>
      <c r="Q63" s="52">
        <f t="shared" ref="Q63:Q68" ca="1" si="7">Q62</f>
        <v>164.22</v>
      </c>
      <c r="R63" s="67"/>
      <c r="S63" s="6" t="str">
        <f>'[1]СТАРТ+(2)'!R20</f>
        <v>Бибикины О.В.,А.Е.</v>
      </c>
    </row>
    <row r="64" spans="1:19" ht="12.75" outlineLevel="1" x14ac:dyDescent="0.2">
      <c r="B64" s="51">
        <f>B63</f>
        <v>3</v>
      </c>
      <c r="C64" s="54"/>
      <c r="D64" s="45" t="str">
        <f>'[1]СТАРТ+(2)'!C21</f>
        <v>101в</v>
      </c>
      <c r="E64" s="55">
        <f>'[1]СТАРТ+(2)'!D21</f>
        <v>2</v>
      </c>
      <c r="F64" s="56">
        <v>6</v>
      </c>
      <c r="G64" s="56">
        <v>6</v>
      </c>
      <c r="H64" s="56">
        <v>6.5</v>
      </c>
      <c r="I64" s="56">
        <v>6</v>
      </c>
      <c r="J64" s="56">
        <v>6.5</v>
      </c>
      <c r="K64" s="56">
        <v>7</v>
      </c>
      <c r="L64" s="56">
        <v>7</v>
      </c>
      <c r="M64" s="56">
        <v>10</v>
      </c>
      <c r="N64" s="56">
        <v>0</v>
      </c>
      <c r="O64" s="57">
        <f>(SUM(F64:I64) -MAX(F64:I64)-MIN(F64:I64)+(SUM(J64:N64) -MAX(J64:N64)-MIN(J64:N64)))</f>
        <v>32.5</v>
      </c>
      <c r="P64" s="58">
        <f>PRODUCT(O64/5*3*E64)</f>
        <v>39</v>
      </c>
      <c r="Q64" s="52">
        <f t="shared" ca="1" si="7"/>
        <v>164.22</v>
      </c>
      <c r="R64" s="65"/>
    </row>
    <row r="65" spans="1:19" ht="12.75" outlineLevel="1" x14ac:dyDescent="0.2">
      <c r="B65" s="51">
        <f>B64</f>
        <v>3</v>
      </c>
      <c r="C65" s="54"/>
      <c r="D65" s="45" t="str">
        <f>'[1]СТАРТ+(2)'!E21</f>
        <v>5122д</v>
      </c>
      <c r="E65" s="55">
        <f>'[1]СТАРТ+(2)'!F21</f>
        <v>2</v>
      </c>
      <c r="F65" s="56">
        <v>4.5</v>
      </c>
      <c r="G65" s="56">
        <v>4.5</v>
      </c>
      <c r="H65" s="56">
        <v>4</v>
      </c>
      <c r="I65" s="56">
        <v>4</v>
      </c>
      <c r="J65" s="56">
        <v>5</v>
      </c>
      <c r="K65" s="56">
        <v>5</v>
      </c>
      <c r="L65" s="56">
        <v>5</v>
      </c>
      <c r="M65" s="56">
        <v>10</v>
      </c>
      <c r="N65" s="56">
        <v>0</v>
      </c>
      <c r="O65" s="57">
        <f>(SUM(F65:I65) -MAX(F65:I65)-MIN(F65:I65)+(SUM(J65:N65) -MAX(J65:N65)-MIN(J65:N65)))</f>
        <v>23.5</v>
      </c>
      <c r="P65" s="58">
        <f>PRODUCT(O65/5*3*E65)</f>
        <v>28.200000000000003</v>
      </c>
      <c r="Q65" s="52">
        <f t="shared" ca="1" si="7"/>
        <v>164.22</v>
      </c>
      <c r="R65" s="65"/>
    </row>
    <row r="66" spans="1:19" ht="12.75" outlineLevel="1" x14ac:dyDescent="0.2">
      <c r="B66" s="51">
        <f>B65</f>
        <v>3</v>
      </c>
      <c r="C66" s="54"/>
      <c r="D66" s="45" t="str">
        <f>'[1]СТАРТ+(2)'!G21</f>
        <v>203с</v>
      </c>
      <c r="E66" s="55">
        <f ca="1">'[1]СТАРТ+(2)'!H21</f>
        <v>2</v>
      </c>
      <c r="F66" s="56">
        <v>6</v>
      </c>
      <c r="G66" s="56">
        <v>5.5</v>
      </c>
      <c r="H66" s="56">
        <v>4</v>
      </c>
      <c r="I66" s="56">
        <v>4.5</v>
      </c>
      <c r="J66" s="56">
        <v>5.5</v>
      </c>
      <c r="K66" s="56">
        <v>5</v>
      </c>
      <c r="L66" s="56">
        <v>5</v>
      </c>
      <c r="M66" s="56">
        <v>10</v>
      </c>
      <c r="N66" s="56">
        <v>0</v>
      </c>
      <c r="O66" s="57">
        <f>(SUM(F66:I66) -MAX(F66:I66)-MIN(F66:I66)+(SUM(J66:N66) -MAX(J66:N66)-MIN(J66:N66)))</f>
        <v>25.5</v>
      </c>
      <c r="P66" s="58">
        <f ca="1">PRODUCT(O66/5*3*E66)</f>
        <v>30.599999999999998</v>
      </c>
      <c r="Q66" s="52">
        <f t="shared" ca="1" si="7"/>
        <v>164.22</v>
      </c>
      <c r="R66" s="65"/>
    </row>
    <row r="67" spans="1:19" ht="12.75" outlineLevel="1" x14ac:dyDescent="0.2">
      <c r="B67" s="51">
        <f>B66</f>
        <v>3</v>
      </c>
      <c r="C67" s="54"/>
      <c r="D67" s="45" t="str">
        <f>'[1]СТАРТ+(2)'!I21</f>
        <v>303с</v>
      </c>
      <c r="E67" s="55">
        <f ca="1">'[1]СТАРТ+(2)'!J21</f>
        <v>2.1</v>
      </c>
      <c r="F67" s="56">
        <v>4.5</v>
      </c>
      <c r="G67" s="56">
        <v>4</v>
      </c>
      <c r="H67" s="56">
        <v>4.5</v>
      </c>
      <c r="I67" s="56">
        <v>4</v>
      </c>
      <c r="J67" s="56">
        <v>6</v>
      </c>
      <c r="K67" s="56">
        <v>5.5</v>
      </c>
      <c r="L67" s="56">
        <v>6</v>
      </c>
      <c r="M67" s="56">
        <v>10</v>
      </c>
      <c r="N67" s="56">
        <v>0</v>
      </c>
      <c r="O67" s="57">
        <f>(SUM(F67:I67) -MAX(F67:I67)-MIN(F67:I67)+(SUM(J67:N67) -MAX(J67:N67)-MIN(J67:N67)))</f>
        <v>26</v>
      </c>
      <c r="P67" s="58">
        <f ca="1">PRODUCT(O67/5*3*E67)</f>
        <v>32.760000000000005</v>
      </c>
      <c r="Q67" s="52">
        <f t="shared" ca="1" si="7"/>
        <v>164.22</v>
      </c>
      <c r="R67" s="65"/>
    </row>
    <row r="68" spans="1:19" ht="12.75" outlineLevel="1" x14ac:dyDescent="0.2">
      <c r="B68" s="51">
        <f>B65</f>
        <v>3</v>
      </c>
      <c r="C68" s="54"/>
      <c r="D68" s="45" t="str">
        <f>'[1]СТАРТ+(2)'!K21</f>
        <v>403с</v>
      </c>
      <c r="E68" s="55">
        <f ca="1">'[1]СТАРТ+(2)'!L21</f>
        <v>2.2000000000000002</v>
      </c>
      <c r="F68" s="56">
        <v>3</v>
      </c>
      <c r="G68" s="56">
        <v>4</v>
      </c>
      <c r="H68" s="56">
        <v>3.5</v>
      </c>
      <c r="I68" s="56">
        <v>5</v>
      </c>
      <c r="J68" s="56">
        <v>6</v>
      </c>
      <c r="K68" s="56">
        <v>6</v>
      </c>
      <c r="L68" s="56">
        <v>6</v>
      </c>
      <c r="M68" s="56">
        <v>10</v>
      </c>
      <c r="N68" s="56">
        <v>0</v>
      </c>
      <c r="O68" s="57">
        <f>(SUM(F68:I68) -MAX(F68:I68)-MIN(F68:I68)+(SUM(J68:N68) -MAX(J68:N68)-MIN(J68:N68)))</f>
        <v>25.5</v>
      </c>
      <c r="P68" s="58">
        <f ca="1">PRODUCT(O68/5*3*E68)</f>
        <v>33.660000000000004</v>
      </c>
      <c r="Q68" s="52">
        <f t="shared" ca="1" si="7"/>
        <v>164.22</v>
      </c>
      <c r="R68" s="65"/>
    </row>
    <row r="69" spans="1:19" ht="12.75" outlineLevel="1" x14ac:dyDescent="0.2">
      <c r="B69" s="51">
        <f>B66</f>
        <v>3</v>
      </c>
      <c r="D69" s="59" t="s">
        <v>10</v>
      </c>
      <c r="E69" s="60">
        <f ca="1">SUM(E64:E68)</f>
        <v>10.3</v>
      </c>
      <c r="F69" s="61"/>
      <c r="G69" s="61"/>
      <c r="H69" s="61"/>
      <c r="I69" s="61"/>
      <c r="J69" s="61"/>
      <c r="K69" s="61"/>
      <c r="L69" s="62"/>
      <c r="M69" s="61"/>
      <c r="N69" s="61"/>
      <c r="O69" s="63"/>
      <c r="P69" s="64">
        <f ca="1">SUM(P64:P68)</f>
        <v>164.22</v>
      </c>
      <c r="Q69" s="52">
        <f ca="1">Q66</f>
        <v>164.22</v>
      </c>
      <c r="R69" s="65"/>
    </row>
    <row r="70" spans="1:19" s="8" customFormat="1" ht="15" x14ac:dyDescent="0.25">
      <c r="A70" s="45">
        <v>9</v>
      </c>
      <c r="B70" s="46">
        <f>'[1]СТАРТ+(2)'!B43</f>
        <v>6</v>
      </c>
      <c r="C70" s="47" t="str">
        <f>'[1]СТАРТ+(2)'!C43</f>
        <v>Сапунова Валерия,2008,I,Екатеринбург,"Дворец молодежи"</v>
      </c>
      <c r="D70" s="45"/>
      <c r="E70" s="45"/>
      <c r="F70" s="47"/>
      <c r="G70" s="47"/>
      <c r="H70" s="47"/>
      <c r="I70" s="47"/>
      <c r="J70" s="47"/>
      <c r="K70" s="47"/>
      <c r="L70" s="48"/>
      <c r="M70" s="47"/>
      <c r="N70" s="47"/>
      <c r="O70" s="47"/>
      <c r="P70" s="45"/>
      <c r="Q70" s="49">
        <f ca="1">SUM(P77)</f>
        <v>163.86</v>
      </c>
      <c r="R70" s="68"/>
      <c r="S70" s="6" t="str">
        <f>'[1]СТАРТ+(2)'!R43</f>
        <v>Селезневы А.А.,Л.Н.</v>
      </c>
    </row>
    <row r="71" spans="1:19" s="8" customFormat="1" ht="12.75" x14ac:dyDescent="0.2">
      <c r="A71" s="45"/>
      <c r="B71" s="51">
        <f>B70</f>
        <v>6</v>
      </c>
      <c r="C71" s="47" t="str">
        <f>'[1]СТАРТ+(2)'!C44</f>
        <v>Лишакова Александра,2008,I,Екатеринбург,"Дворец молодежи"</v>
      </c>
      <c r="D71" s="45"/>
      <c r="E71" s="45"/>
      <c r="F71" s="47"/>
      <c r="G71" s="47"/>
      <c r="H71" s="47"/>
      <c r="I71" s="47"/>
      <c r="J71" s="47"/>
      <c r="K71" s="47"/>
      <c r="L71" s="48"/>
      <c r="M71" s="47"/>
      <c r="N71" s="47"/>
      <c r="O71" s="47"/>
      <c r="P71" s="45"/>
      <c r="Q71" s="52">
        <f t="shared" ref="Q71:Q76" ca="1" si="8">Q70</f>
        <v>163.86</v>
      </c>
      <c r="R71" s="53"/>
      <c r="S71" s="6" t="str">
        <f>'[1]СТАРТ+(2)'!R44</f>
        <v>Селезневы А.А.,Л.Н.</v>
      </c>
    </row>
    <row r="72" spans="1:19" ht="12.75" outlineLevel="1" x14ac:dyDescent="0.2">
      <c r="B72" s="51">
        <f>B71</f>
        <v>6</v>
      </c>
      <c r="C72" s="54"/>
      <c r="D72" s="45" t="str">
        <f>'[1]СТАРТ+(2)'!C45</f>
        <v>101в</v>
      </c>
      <c r="E72" s="55">
        <f>'[1]СТАРТ+(2)'!D45</f>
        <v>2</v>
      </c>
      <c r="F72" s="56">
        <v>5.5</v>
      </c>
      <c r="G72" s="56">
        <v>6</v>
      </c>
      <c r="H72" s="56">
        <v>5.5</v>
      </c>
      <c r="I72" s="56">
        <v>6</v>
      </c>
      <c r="J72" s="56">
        <v>6.5</v>
      </c>
      <c r="K72" s="56">
        <v>6.5</v>
      </c>
      <c r="L72" s="56">
        <v>6.5</v>
      </c>
      <c r="M72" s="56">
        <v>10</v>
      </c>
      <c r="N72" s="56">
        <v>0</v>
      </c>
      <c r="O72" s="57">
        <f>(SUM(F72:I72) -MAX(F72:I72)-MIN(F72:I72)+(SUM(J72:N72) -MAX(J72:N72)-MIN(J72:N72)))</f>
        <v>31</v>
      </c>
      <c r="P72" s="58">
        <f>PRODUCT(O72/5*3*E72)</f>
        <v>37.200000000000003</v>
      </c>
      <c r="Q72" s="52">
        <f t="shared" ca="1" si="8"/>
        <v>163.86</v>
      </c>
      <c r="R72" s="53"/>
    </row>
    <row r="73" spans="1:19" ht="12.75" outlineLevel="1" x14ac:dyDescent="0.2">
      <c r="B73" s="51">
        <f>B72</f>
        <v>6</v>
      </c>
      <c r="C73" s="54"/>
      <c r="D73" s="45" t="str">
        <f>'[1]СТАРТ+(2)'!E45</f>
        <v>201в</v>
      </c>
      <c r="E73" s="55">
        <f>'[1]СТАРТ+(2)'!F45</f>
        <v>2</v>
      </c>
      <c r="F73" s="56">
        <v>5.5</v>
      </c>
      <c r="G73" s="56">
        <v>5.5</v>
      </c>
      <c r="H73" s="56">
        <v>3.5</v>
      </c>
      <c r="I73" s="56">
        <v>4.5</v>
      </c>
      <c r="J73" s="56">
        <v>5.5</v>
      </c>
      <c r="K73" s="56">
        <v>5.5</v>
      </c>
      <c r="L73" s="56">
        <v>5</v>
      </c>
      <c r="M73" s="56">
        <v>10</v>
      </c>
      <c r="N73" s="56">
        <v>0</v>
      </c>
      <c r="O73" s="57">
        <f>(SUM(F73:I73) -MAX(F73:I73)-MIN(F73:I73)+(SUM(J73:N73) -MAX(J73:N73)-MIN(J73:N73)))</f>
        <v>26</v>
      </c>
      <c r="P73" s="58">
        <f>PRODUCT(O73/5*3*E73)</f>
        <v>31.200000000000003</v>
      </c>
      <c r="Q73" s="52">
        <f t="shared" ca="1" si="8"/>
        <v>163.86</v>
      </c>
      <c r="R73" s="53"/>
    </row>
    <row r="74" spans="1:19" ht="12.75" outlineLevel="1" x14ac:dyDescent="0.2">
      <c r="B74" s="51">
        <f>B73</f>
        <v>6</v>
      </c>
      <c r="C74" s="54"/>
      <c r="D74" s="45" t="str">
        <f>'[1]СТАРТ+(2)'!G45</f>
        <v>301в</v>
      </c>
      <c r="E74" s="55">
        <f ca="1">'[1]СТАРТ+(2)'!H45</f>
        <v>1.7</v>
      </c>
      <c r="F74" s="56">
        <v>4.5</v>
      </c>
      <c r="G74" s="56">
        <v>4</v>
      </c>
      <c r="H74" s="56">
        <v>5</v>
      </c>
      <c r="I74" s="56">
        <v>4.5</v>
      </c>
      <c r="J74" s="56">
        <v>5.5</v>
      </c>
      <c r="K74" s="56">
        <v>5.5</v>
      </c>
      <c r="L74" s="56">
        <v>5</v>
      </c>
      <c r="M74" s="56">
        <v>10</v>
      </c>
      <c r="N74" s="56">
        <v>0</v>
      </c>
      <c r="O74" s="57">
        <f>(SUM(F74:I74) -MAX(F74:I74)-MIN(F74:I74)+(SUM(J74:N74) -MAX(J74:N74)-MIN(J74:N74)))</f>
        <v>25</v>
      </c>
      <c r="P74" s="58">
        <f ca="1">PRODUCT(O74/5*3*E74)</f>
        <v>25.5</v>
      </c>
      <c r="Q74" s="52">
        <f t="shared" ca="1" si="8"/>
        <v>163.86</v>
      </c>
      <c r="R74" s="53"/>
    </row>
    <row r="75" spans="1:19" ht="12.75" outlineLevel="1" x14ac:dyDescent="0.2">
      <c r="B75" s="51">
        <f>B74</f>
        <v>6</v>
      </c>
      <c r="C75" s="54"/>
      <c r="D75" s="45" t="str">
        <f>'[1]СТАРТ+(2)'!I45</f>
        <v>403с</v>
      </c>
      <c r="E75" s="55">
        <f ca="1">'[1]СТАРТ+(2)'!J45</f>
        <v>2.2000000000000002</v>
      </c>
      <c r="F75" s="56">
        <v>5</v>
      </c>
      <c r="G75" s="56">
        <v>4.5</v>
      </c>
      <c r="H75" s="56">
        <v>4</v>
      </c>
      <c r="I75" s="56">
        <v>4</v>
      </c>
      <c r="J75" s="56">
        <v>6</v>
      </c>
      <c r="K75" s="56">
        <v>5.5</v>
      </c>
      <c r="L75" s="56">
        <v>6</v>
      </c>
      <c r="M75" s="56">
        <v>10</v>
      </c>
      <c r="N75" s="56">
        <v>0</v>
      </c>
      <c r="O75" s="57">
        <f>(SUM(F75:I75) -MAX(F75:I75)-MIN(F75:I75)+(SUM(J75:N75) -MAX(J75:N75)-MIN(J75:N75)))</f>
        <v>26</v>
      </c>
      <c r="P75" s="58">
        <f ca="1">PRODUCT(O75/5*3*E75)</f>
        <v>34.320000000000007</v>
      </c>
      <c r="Q75" s="52">
        <f t="shared" ca="1" si="8"/>
        <v>163.86</v>
      </c>
      <c r="R75" s="53"/>
    </row>
    <row r="76" spans="1:19" ht="12.75" outlineLevel="1" x14ac:dyDescent="0.2">
      <c r="B76" s="51">
        <f>B73</f>
        <v>6</v>
      </c>
      <c r="C76" s="54"/>
      <c r="D76" s="45" t="str">
        <f>'[1]СТАРТ+(2)'!K45</f>
        <v>5211а</v>
      </c>
      <c r="E76" s="55">
        <f ca="1">'[1]СТАРТ+(2)'!L45</f>
        <v>1.8</v>
      </c>
      <c r="F76" s="56">
        <v>6</v>
      </c>
      <c r="G76" s="56">
        <v>6</v>
      </c>
      <c r="H76" s="56">
        <v>5.5</v>
      </c>
      <c r="I76" s="56">
        <v>6.5</v>
      </c>
      <c r="J76" s="56">
        <v>7</v>
      </c>
      <c r="K76" s="56">
        <v>7</v>
      </c>
      <c r="L76" s="56">
        <v>7</v>
      </c>
      <c r="M76" s="56">
        <v>10</v>
      </c>
      <c r="N76" s="56">
        <v>0</v>
      </c>
      <c r="O76" s="57">
        <f>(SUM(F76:I76) -MAX(F76:I76)-MIN(F76:I76)+(SUM(J76:N76) -MAX(J76:N76)-MIN(J76:N76)))</f>
        <v>33</v>
      </c>
      <c r="P76" s="58">
        <f ca="1">PRODUCT(O76/5*3*E76)</f>
        <v>35.639999999999993</v>
      </c>
      <c r="Q76" s="52">
        <f t="shared" ca="1" si="8"/>
        <v>163.86</v>
      </c>
      <c r="R76" s="53"/>
    </row>
    <row r="77" spans="1:19" ht="12.75" outlineLevel="1" x14ac:dyDescent="0.2">
      <c r="B77" s="51">
        <f>B74</f>
        <v>6</v>
      </c>
      <c r="D77" s="59" t="s">
        <v>10</v>
      </c>
      <c r="E77" s="60">
        <f ca="1">SUM(E72:E76)</f>
        <v>9.7000000000000011</v>
      </c>
      <c r="F77" s="61"/>
      <c r="G77" s="61"/>
      <c r="H77" s="61"/>
      <c r="I77" s="61"/>
      <c r="J77" s="61"/>
      <c r="K77" s="61"/>
      <c r="L77" s="62"/>
      <c r="M77" s="61"/>
      <c r="N77" s="61"/>
      <c r="O77" s="63"/>
      <c r="P77" s="64">
        <f ca="1">SUM(P72:P76)</f>
        <v>163.86</v>
      </c>
      <c r="Q77" s="52">
        <f ca="1">Q74</f>
        <v>163.86</v>
      </c>
      <c r="R77" s="53"/>
    </row>
    <row r="78" spans="1:19" s="8" customFormat="1" ht="15" x14ac:dyDescent="0.25">
      <c r="A78" s="45">
        <v>10</v>
      </c>
      <c r="B78" s="46">
        <f>'[1]СТАРТ+(2)'!B51</f>
        <v>7</v>
      </c>
      <c r="C78" s="47" t="str">
        <f>'[1]СТАРТ+(2)'!C51</f>
        <v>Кирилюк Алина,2010,III,Пенза,ПО СШОР ВВС</v>
      </c>
      <c r="D78" s="45"/>
      <c r="E78" s="45"/>
      <c r="F78" s="47"/>
      <c r="G78" s="47"/>
      <c r="H78" s="47"/>
      <c r="I78" s="47"/>
      <c r="J78" s="47"/>
      <c r="K78" s="47"/>
      <c r="L78" s="48"/>
      <c r="M78" s="47"/>
      <c r="N78" s="47"/>
      <c r="O78" s="47"/>
      <c r="P78" s="45"/>
      <c r="Q78" s="49">
        <f ca="1">SUM(P85)</f>
        <v>143.25</v>
      </c>
      <c r="R78" s="50"/>
      <c r="S78" s="6" t="str">
        <f>'[1]СТАРТ+(2)'!R51</f>
        <v>Бибикины О.В.,А.Е.</v>
      </c>
    </row>
    <row r="79" spans="1:19" s="8" customFormat="1" ht="12.75" x14ac:dyDescent="0.2">
      <c r="A79" s="45"/>
      <c r="B79" s="51">
        <f>B78</f>
        <v>7</v>
      </c>
      <c r="C79" s="47" t="str">
        <f>'[1]СТАРТ+(2)'!C52</f>
        <v>Маврина Виктория,2010,II,Бузулук,СШОР</v>
      </c>
      <c r="D79" s="45"/>
      <c r="E79" s="45"/>
      <c r="F79" s="47"/>
      <c r="G79" s="47"/>
      <c r="H79" s="47"/>
      <c r="I79" s="47"/>
      <c r="J79" s="47"/>
      <c r="K79" s="47"/>
      <c r="L79" s="48"/>
      <c r="M79" s="47"/>
      <c r="N79" s="47"/>
      <c r="O79" s="47"/>
      <c r="P79" s="45"/>
      <c r="Q79" s="52">
        <f t="shared" ref="Q79:Q84" ca="1" si="9">Q78</f>
        <v>143.25</v>
      </c>
      <c r="R79" s="53"/>
      <c r="S79" s="6" t="str">
        <f>'[1]СТАРТ+(2)'!R52</f>
        <v>Каткова Т.В.
Филатов С.А.</v>
      </c>
    </row>
    <row r="80" spans="1:19" ht="12.75" outlineLevel="1" x14ac:dyDescent="0.2">
      <c r="B80" s="51">
        <f>B79</f>
        <v>7</v>
      </c>
      <c r="C80" s="54"/>
      <c r="D80" s="45" t="str">
        <f>'[1]СТАРТ+(2)'!C53</f>
        <v>5122д</v>
      </c>
      <c r="E80" s="55">
        <f>'[1]СТАРТ+(2)'!D53</f>
        <v>2</v>
      </c>
      <c r="F80" s="56">
        <v>4</v>
      </c>
      <c r="G80" s="56">
        <v>3.5</v>
      </c>
      <c r="H80" s="56">
        <v>3</v>
      </c>
      <c r="I80" s="56">
        <v>3.5</v>
      </c>
      <c r="J80" s="56">
        <v>5</v>
      </c>
      <c r="K80" s="56">
        <v>5.5</v>
      </c>
      <c r="L80" s="56">
        <v>4.5</v>
      </c>
      <c r="M80" s="56">
        <v>10</v>
      </c>
      <c r="N80" s="56">
        <v>0</v>
      </c>
      <c r="O80" s="57">
        <f>(SUM(F80:I80) -MAX(F80:I80)-MIN(F80:I80)+(SUM(J80:N80) -MAX(J80:N80)-MIN(J80:N80)))</f>
        <v>22</v>
      </c>
      <c r="P80" s="58">
        <f>PRODUCT(O80/5*3*E80)</f>
        <v>26.400000000000002</v>
      </c>
      <c r="Q80" s="52">
        <f t="shared" ca="1" si="9"/>
        <v>143.25</v>
      </c>
      <c r="R80" s="53"/>
    </row>
    <row r="81" spans="2:18" ht="12.75" outlineLevel="1" x14ac:dyDescent="0.2">
      <c r="B81" s="51">
        <f>B80</f>
        <v>7</v>
      </c>
      <c r="C81" s="54"/>
      <c r="D81" s="45" t="str">
        <f>'[1]СТАРТ+(2)'!E53</f>
        <v>301в</v>
      </c>
      <c r="E81" s="55">
        <f>'[1]СТАРТ+(2)'!F53</f>
        <v>2</v>
      </c>
      <c r="F81" s="56">
        <v>4</v>
      </c>
      <c r="G81" s="56">
        <v>5</v>
      </c>
      <c r="H81" s="56">
        <v>5</v>
      </c>
      <c r="I81" s="56">
        <v>4.5</v>
      </c>
      <c r="J81" s="56">
        <v>5.5</v>
      </c>
      <c r="K81" s="56">
        <v>5.5</v>
      </c>
      <c r="L81" s="56">
        <v>5</v>
      </c>
      <c r="M81" s="56">
        <v>10</v>
      </c>
      <c r="N81" s="56">
        <v>0</v>
      </c>
      <c r="O81" s="57">
        <f>(SUM(F81:I81) -MAX(F81:I81)-MIN(F81:I81)+(SUM(J81:N81) -MAX(J81:N81)-MIN(J81:N81)))</f>
        <v>25.5</v>
      </c>
      <c r="P81" s="58">
        <f>PRODUCT(O81/5*3*E81)</f>
        <v>30.599999999999998</v>
      </c>
      <c r="Q81" s="52">
        <f t="shared" ca="1" si="9"/>
        <v>143.25</v>
      </c>
      <c r="R81" s="53"/>
    </row>
    <row r="82" spans="2:18" ht="12.75" outlineLevel="1" x14ac:dyDescent="0.2">
      <c r="B82" s="51">
        <f>B81</f>
        <v>7</v>
      </c>
      <c r="C82" s="54"/>
      <c r="D82" s="45" t="str">
        <f>'[1]СТАРТ+(2)'!G53</f>
        <v>103в</v>
      </c>
      <c r="E82" s="55">
        <f ca="1">'[1]СТАРТ+(2)'!H53</f>
        <v>1.7</v>
      </c>
      <c r="F82" s="56">
        <v>6</v>
      </c>
      <c r="G82" s="56">
        <v>5</v>
      </c>
      <c r="H82" s="56">
        <v>5.5</v>
      </c>
      <c r="I82" s="56">
        <v>6</v>
      </c>
      <c r="J82" s="56">
        <v>6</v>
      </c>
      <c r="K82" s="56">
        <v>5</v>
      </c>
      <c r="L82" s="56">
        <v>5</v>
      </c>
      <c r="M82" s="56">
        <v>10</v>
      </c>
      <c r="N82" s="56">
        <v>0</v>
      </c>
      <c r="O82" s="57">
        <f>(SUM(F82:I82) -MAX(F82:I82)-MIN(F82:I82)+(SUM(J82:N82) -MAX(J82:N82)-MIN(J82:N82)))</f>
        <v>27.5</v>
      </c>
      <c r="P82" s="58">
        <f ca="1">PRODUCT(O82/5*3*E82)</f>
        <v>28.05</v>
      </c>
      <c r="Q82" s="52">
        <f t="shared" ca="1" si="9"/>
        <v>143.25</v>
      </c>
      <c r="R82" s="53"/>
    </row>
    <row r="83" spans="2:18" ht="12.75" outlineLevel="1" x14ac:dyDescent="0.2">
      <c r="B83" s="51">
        <f>B82</f>
        <v>7</v>
      </c>
      <c r="C83" s="54"/>
      <c r="D83" s="45" t="str">
        <f>'[1]СТАРТ+(2)'!I53</f>
        <v>403с</v>
      </c>
      <c r="E83" s="55">
        <f ca="1">'[1]СТАРТ+(2)'!J53</f>
        <v>2.2000000000000002</v>
      </c>
      <c r="F83" s="56">
        <v>5.5</v>
      </c>
      <c r="G83" s="56">
        <v>5.5</v>
      </c>
      <c r="H83" s="56">
        <v>3</v>
      </c>
      <c r="I83" s="56">
        <v>3.5</v>
      </c>
      <c r="J83" s="56">
        <v>6</v>
      </c>
      <c r="K83" s="56">
        <v>5</v>
      </c>
      <c r="L83" s="56">
        <v>5</v>
      </c>
      <c r="M83" s="56">
        <v>10</v>
      </c>
      <c r="N83" s="56">
        <v>0</v>
      </c>
      <c r="O83" s="57">
        <f>(SUM(F83:I83) -MAX(F83:I83)-MIN(F83:I83)+(SUM(J83:N83) -MAX(J83:N83)-MIN(J83:N83)))</f>
        <v>25</v>
      </c>
      <c r="P83" s="58">
        <f ca="1">PRODUCT(O83/5*3*E83)</f>
        <v>33</v>
      </c>
      <c r="Q83" s="52">
        <f t="shared" ca="1" si="9"/>
        <v>143.25</v>
      </c>
      <c r="R83" s="53"/>
    </row>
    <row r="84" spans="2:18" ht="12.75" outlineLevel="1" x14ac:dyDescent="0.2">
      <c r="B84" s="51">
        <f>B81</f>
        <v>7</v>
      </c>
      <c r="C84" s="54"/>
      <c r="D84" s="45" t="str">
        <f>'[1]СТАРТ+(2)'!K53</f>
        <v>203с</v>
      </c>
      <c r="E84" s="55">
        <f ca="1">'[1]СТАРТ+(2)'!L53</f>
        <v>2</v>
      </c>
      <c r="F84" s="56">
        <v>3</v>
      </c>
      <c r="G84" s="56">
        <v>3</v>
      </c>
      <c r="H84" s="56">
        <v>6</v>
      </c>
      <c r="I84" s="56">
        <v>6.5</v>
      </c>
      <c r="J84" s="56">
        <v>5</v>
      </c>
      <c r="K84" s="56">
        <v>3.5</v>
      </c>
      <c r="L84" s="56">
        <v>3.5</v>
      </c>
      <c r="M84" s="56">
        <v>10</v>
      </c>
      <c r="N84" s="56">
        <v>0</v>
      </c>
      <c r="O84" s="57">
        <f>(SUM(F84:I84) -MAX(F84:I84)-MIN(F84:I84)+(SUM(J84:N84) -MAX(J84:N84)-MIN(J84:N84)))</f>
        <v>21</v>
      </c>
      <c r="P84" s="58">
        <f ca="1">PRODUCT(O84/5*3*E84)</f>
        <v>25.200000000000003</v>
      </c>
      <c r="Q84" s="52">
        <f t="shared" ca="1" si="9"/>
        <v>143.25</v>
      </c>
      <c r="R84" s="53"/>
    </row>
    <row r="85" spans="2:18" ht="12.75" outlineLevel="1" x14ac:dyDescent="0.2">
      <c r="B85" s="51">
        <f>B82</f>
        <v>7</v>
      </c>
      <c r="D85" s="59" t="s">
        <v>10</v>
      </c>
      <c r="E85" s="60">
        <f ca="1">SUM(E80:E84)</f>
        <v>9.9</v>
      </c>
      <c r="F85" s="61"/>
      <c r="G85" s="61"/>
      <c r="H85" s="61"/>
      <c r="I85" s="61"/>
      <c r="J85" s="61"/>
      <c r="K85" s="61"/>
      <c r="L85" s="62"/>
      <c r="M85" s="61"/>
      <c r="N85" s="61"/>
      <c r="O85" s="63"/>
      <c r="P85" s="64">
        <f ca="1">SUM(P80:P84)</f>
        <v>143.25</v>
      </c>
      <c r="Q85" s="52">
        <f ca="1">Q82</f>
        <v>143.25</v>
      </c>
      <c r="R85" s="53"/>
    </row>
  </sheetData>
  <mergeCells count="1">
    <mergeCell ref="F3:N3"/>
  </mergeCells>
  <pageMargins left="0.39370078740157483" right="0" top="1.0629921259842521" bottom="0" header="0" footer="0"/>
  <pageSetup paperSize="9" scale="80" firstPageNumber="0" orientation="portrait" r:id="rId1"/>
  <headerFooter>
    <oddHeader>&amp;C&amp;"Arial,полужирный"Российская федерация прыжков в воду
Министерство молодёжной политики,спорта и туризма Оренбургской области
Всероссийские соревнования по прыжкам в воду "Кубок Урала"
13-17 декабря 2017 г.
г.Бузулук, ВСК"Нефтянник"</oddHeader>
  </headerFooter>
  <rowBreaks count="1" manualBreakCount="1">
    <brk id="6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1м synchro</vt:lpstr>
      <vt:lpstr>Print_Area_5</vt:lpstr>
      <vt:lpstr>'1м synchro'!Область_печати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2019-12-18T10:11:27Z</dcterms:created>
  <dcterms:modified xsi:type="dcterms:W3CDTF">2019-12-18T10:21:29Z</dcterms:modified>
</cp:coreProperties>
</file>